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180" activeTab="0"/>
  </bookViews>
  <sheets>
    <sheet name="E2-CAMPU" sheetId="1" r:id="rId1"/>
  </sheets>
  <definedNames>
    <definedName name="_Regression_Int" localSheetId="0" hidden="1">1</definedName>
    <definedName name="_xlnm.Print_Area" localSheetId="0">'E2-CAMPU'!$C$3:$AA$65</definedName>
    <definedName name="Print_Area_MI">'E2-CAMPU'!$C$3:$AA$63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<sst xmlns="http://schemas.openxmlformats.org/spreadsheetml/2006/main" count="74" uniqueCount="52">
  <si>
    <t>STUDENT CREDIT HOURS GENERATED</t>
  </si>
  <si>
    <t>SCRH/FTE</t>
  </si>
  <si>
    <t>FTE</t>
  </si>
  <si>
    <t>Semester</t>
  </si>
  <si>
    <t>Undergrad</t>
  </si>
  <si>
    <t>Grad</t>
  </si>
  <si>
    <t>Total</t>
  </si>
  <si>
    <t>Faculty</t>
  </si>
  <si>
    <t>S/F Ratio</t>
  </si>
  <si>
    <t xml:space="preserve"> F 1991</t>
  </si>
  <si>
    <t xml:space="preserve"> S 1992</t>
  </si>
  <si>
    <t xml:space="preserve"> F 1992</t>
  </si>
  <si>
    <t xml:space="preserve"> S 1993</t>
  </si>
  <si>
    <t xml:space="preserve"> F 1993</t>
  </si>
  <si>
    <t xml:space="preserve"> S 1994</t>
  </si>
  <si>
    <t xml:space="preserve"> F 1994</t>
  </si>
  <si>
    <t xml:space="preserve"> S 1995</t>
  </si>
  <si>
    <t xml:space="preserve"> F 1995</t>
  </si>
  <si>
    <t xml:space="preserve"> S 1996</t>
  </si>
  <si>
    <t xml:space="preserve"> F 1996</t>
  </si>
  <si>
    <t xml:space="preserve"> S 1997</t>
  </si>
  <si>
    <t xml:space="preserve"> F 1997</t>
  </si>
  <si>
    <t xml:space="preserve"> S 1998</t>
  </si>
  <si>
    <t xml:space="preserve"> F 1998</t>
  </si>
  <si>
    <t xml:space="preserve"> S 1999</t>
  </si>
  <si>
    <t xml:space="preserve"> F 1999</t>
  </si>
  <si>
    <t xml:space="preserve"> S 2000</t>
  </si>
  <si>
    <t xml:space="preserve"> F 2000</t>
  </si>
  <si>
    <t xml:space="preserve"> S 2001</t>
  </si>
  <si>
    <t xml:space="preserve"> F 2001</t>
  </si>
  <si>
    <t>**</t>
  </si>
  <si>
    <t>OFFICE OF INSTITUTIONAL RESEARCH AND PLANNING</t>
  </si>
  <si>
    <t>DEPARTMENT  INSTRUCTIONAL  WORKLOAD  HISTORY</t>
  </si>
  <si>
    <t>FTE STUDENTS</t>
  </si>
  <si>
    <t xml:space="preserve">*  </t>
  </si>
  <si>
    <t xml:space="preserve">**  </t>
  </si>
  <si>
    <t>Spring 2001 data not available.</t>
  </si>
  <si>
    <t xml:space="preserve"> S 2002</t>
  </si>
  <si>
    <t xml:space="preserve"> F 2002</t>
  </si>
  <si>
    <t>F2003</t>
  </si>
  <si>
    <t>S 2003</t>
  </si>
  <si>
    <t>SUNY at Fredonia</t>
  </si>
  <si>
    <t xml:space="preserve"> </t>
  </si>
  <si>
    <t>S 2004</t>
  </si>
  <si>
    <t>F2004</t>
  </si>
  <si>
    <t>S 2005</t>
  </si>
  <si>
    <t>F2005</t>
  </si>
  <si>
    <t>UNIVERSITY-WIDE</t>
  </si>
  <si>
    <t>AFTE *</t>
  </si>
  <si>
    <t>S 2006</t>
  </si>
  <si>
    <t>F2006</t>
  </si>
  <si>
    <t>Annual  full-time equivalent (students).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</si>
</sst>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_)"/>
    <numFmt numFmtId="167" formatCode="0.0"/>
  </numFmts>
  <fonts count="7">
    <font>
      <sz val="10"/>
      <name val="Helv"/>
      <family val="0"/>
    </font>
    <font>
      <sz val="12"/>
      <name val="Times New Roman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6"/>
      <name val="Times New Roman"/>
      <family val="1"/>
    </font>
    <font>
      <b/>
      <i/>
      <u val="single"/>
      <sz val="14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center"/>
      <protection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4" fillId="0" borderId="6" xfId="0" applyFont="1" applyBorder="1" applyAlignment="1" applyProtection="1">
      <alignment horizontal="center"/>
      <protection/>
    </xf>
    <xf numFmtId="0" fontId="4" fillId="0" borderId="5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3" fillId="0" borderId="6" xfId="0" applyNumberFormat="1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166" fontId="3" fillId="0" borderId="0" xfId="0" applyNumberFormat="1" applyFont="1" applyAlignment="1" applyProtection="1">
      <alignment horizontal="center"/>
      <protection/>
    </xf>
    <xf numFmtId="3" fontId="3" fillId="0" borderId="0" xfId="0" applyNumberFormat="1" applyFont="1" applyAlignment="1" applyProtection="1">
      <alignment horizontal="center"/>
      <protection/>
    </xf>
    <xf numFmtId="3" fontId="3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3" fontId="4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/>
    </xf>
    <xf numFmtId="3" fontId="3" fillId="0" borderId="0" xfId="0" applyNumberFormat="1" applyFont="1" applyAlignment="1" applyProtection="1">
      <alignment horizontal="left"/>
      <protection/>
    </xf>
    <xf numFmtId="0" fontId="6" fillId="0" borderId="0" xfId="0" applyFont="1" applyAlignment="1" applyProtection="1">
      <alignment horizontal="right"/>
      <protection/>
    </xf>
    <xf numFmtId="0" fontId="3" fillId="0" borderId="8" xfId="0" applyFont="1" applyBorder="1" applyAlignment="1">
      <alignment horizontal="center"/>
    </xf>
    <xf numFmtId="3" fontId="3" fillId="0" borderId="9" xfId="0" applyNumberFormat="1" applyFont="1" applyBorder="1" applyAlignment="1" applyProtection="1">
      <alignment horizontal="center"/>
      <protection/>
    </xf>
    <xf numFmtId="3" fontId="3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 applyProtection="1">
      <alignment horizontal="center"/>
      <protection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8" xfId="0" applyFont="1" applyBorder="1" applyAlignment="1">
      <alignment/>
    </xf>
    <xf numFmtId="166" fontId="3" fillId="0" borderId="9" xfId="0" applyNumberFormat="1" applyFont="1" applyBorder="1" applyAlignment="1" applyProtection="1">
      <alignment horizontal="center"/>
      <protection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 applyProtection="1">
      <alignment horizontal="center"/>
      <protection/>
    </xf>
    <xf numFmtId="166" fontId="3" fillId="0" borderId="11" xfId="0" applyNumberFormat="1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3" fillId="0" borderId="14" xfId="0" applyFont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/>
    </xf>
    <xf numFmtId="2" fontId="3" fillId="0" borderId="6" xfId="0" applyNumberFormat="1" applyFont="1" applyBorder="1" applyAlignment="1" applyProtection="1">
      <alignment horizontal="center"/>
      <protection/>
    </xf>
    <xf numFmtId="3" fontId="2" fillId="0" borderId="2" xfId="0" applyNumberFormat="1" applyFont="1" applyBorder="1" applyAlignment="1">
      <alignment/>
    </xf>
    <xf numFmtId="3" fontId="3" fillId="0" borderId="0" xfId="0" applyNumberFormat="1" applyFont="1" applyAlignment="1" applyProtection="1">
      <alignment/>
      <protection/>
    </xf>
    <xf numFmtId="3" fontId="3" fillId="0" borderId="9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C3:AC281"/>
  <sheetViews>
    <sheetView showGridLines="0" tabSelected="1" workbookViewId="0" topLeftCell="A1">
      <selection activeCell="E68" sqref="E68"/>
    </sheetView>
  </sheetViews>
  <sheetFormatPr defaultColWidth="8.57421875" defaultRowHeight="12.75"/>
  <cols>
    <col min="3" max="3" width="8.140625" style="0" customWidth="1"/>
    <col min="4" max="4" width="2.7109375" style="0" customWidth="1"/>
    <col min="5" max="5" width="6.7109375" style="0" customWidth="1"/>
    <col min="6" max="6" width="3.7109375" style="0" customWidth="1"/>
    <col min="7" max="7" width="5.7109375" style="0" customWidth="1"/>
    <col min="8" max="8" width="3.7109375" style="0" customWidth="1"/>
    <col min="9" max="9" width="6.7109375" style="0" customWidth="1"/>
    <col min="10" max="10" width="3.7109375" style="0" customWidth="1"/>
    <col min="11" max="11" width="5.7109375" style="0" customWidth="1"/>
    <col min="12" max="13" width="3.7109375" style="0" customWidth="1"/>
    <col min="14" max="14" width="7.7109375" style="0" customWidth="1"/>
    <col min="15" max="15" width="3.7109375" style="0" customWidth="1"/>
    <col min="16" max="16" width="2.7109375" style="0" customWidth="1"/>
    <col min="17" max="17" width="5.7109375" style="0" customWidth="1"/>
    <col min="18" max="18" width="3.7109375" style="0" customWidth="1"/>
    <col min="19" max="19" width="4.7109375" style="0" customWidth="1"/>
    <col min="20" max="20" width="3.7109375" style="0" customWidth="1"/>
    <col min="21" max="21" width="5.7109375" style="0" customWidth="1"/>
    <col min="22" max="22" width="3.7109375" style="0" customWidth="1"/>
    <col min="23" max="23" width="5.7109375" style="0" customWidth="1"/>
    <col min="24" max="24" width="2.7109375" style="0" customWidth="1"/>
    <col min="25" max="25" width="3.7109375" style="0" customWidth="1"/>
    <col min="26" max="26" width="5.7109375" style="62" customWidth="1"/>
    <col min="27" max="27" width="1.7109375" style="0" customWidth="1"/>
    <col min="28" max="16384" width="8.140625" style="0" customWidth="1"/>
  </cols>
  <sheetData>
    <row r="3" spans="3:29" ht="12.75">
      <c r="C3" s="1" t="s">
        <v>31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2"/>
      <c r="AA3" s="2"/>
      <c r="AB3" s="2"/>
      <c r="AC3" s="2"/>
    </row>
    <row r="4" spans="3:29" ht="12.75">
      <c r="C4" s="1" t="s">
        <v>41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2"/>
      <c r="AA4" s="2"/>
      <c r="AB4" s="2"/>
      <c r="AC4" s="2"/>
    </row>
    <row r="5" spans="3:29" ht="6.75" customHeight="1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2"/>
      <c r="AA5" s="2"/>
      <c r="AB5" s="2"/>
      <c r="AC5" s="2"/>
    </row>
    <row r="6" spans="3:29" ht="19.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28"/>
      <c r="AA6" s="37" t="s">
        <v>47</v>
      </c>
      <c r="AB6" s="2"/>
      <c r="AC6" s="2"/>
    </row>
    <row r="7" spans="3:29" ht="6.75" customHeight="1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28"/>
      <c r="AA7" s="3"/>
      <c r="AB7" s="2"/>
      <c r="AC7" s="2"/>
    </row>
    <row r="8" spans="3:29" ht="20.25">
      <c r="C8" s="63" t="s">
        <v>32</v>
      </c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2"/>
      <c r="AC8" s="2"/>
    </row>
    <row r="9" spans="3:29" ht="9" customHeight="1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28"/>
      <c r="AA9" s="3"/>
      <c r="AB9" s="2"/>
      <c r="AC9" s="2"/>
    </row>
    <row r="10" spans="3:29" ht="12.75">
      <c r="C10" s="3"/>
      <c r="D10" s="64" t="s">
        <v>0</v>
      </c>
      <c r="E10" s="64"/>
      <c r="F10" s="64"/>
      <c r="G10" s="64"/>
      <c r="H10" s="64"/>
      <c r="I10" s="64"/>
      <c r="J10" s="64"/>
      <c r="K10" s="64"/>
      <c r="L10" s="64"/>
      <c r="M10" s="3"/>
      <c r="N10" s="3"/>
      <c r="O10" s="3"/>
      <c r="P10" s="64" t="s">
        <v>33</v>
      </c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2"/>
      <c r="AC10" s="2"/>
    </row>
    <row r="11" spans="3:29" ht="9" customHeight="1">
      <c r="C11" s="3"/>
      <c r="D11" s="5"/>
      <c r="E11" s="6"/>
      <c r="F11" s="6"/>
      <c r="G11" s="6"/>
      <c r="H11" s="6"/>
      <c r="I11" s="6"/>
      <c r="J11" s="6"/>
      <c r="K11" s="6"/>
      <c r="L11" s="7"/>
      <c r="M11" s="3"/>
      <c r="N11" s="17"/>
      <c r="O11" s="3"/>
      <c r="P11" s="5"/>
      <c r="Q11" s="6"/>
      <c r="R11" s="6"/>
      <c r="S11" s="6"/>
      <c r="T11" s="6"/>
      <c r="U11" s="6"/>
      <c r="V11" s="6"/>
      <c r="W11" s="6"/>
      <c r="X11" s="6"/>
      <c r="Y11" s="6"/>
      <c r="Z11" s="58"/>
      <c r="AA11" s="7"/>
      <c r="AB11" s="2"/>
      <c r="AC11" s="2"/>
    </row>
    <row r="12" spans="3:29" ht="12.75">
      <c r="C12" s="30"/>
      <c r="D12" s="31"/>
      <c r="E12" s="30"/>
      <c r="F12" s="30"/>
      <c r="G12" s="30"/>
      <c r="H12" s="30"/>
      <c r="I12" s="30"/>
      <c r="J12" s="30"/>
      <c r="K12" s="4" t="s">
        <v>1</v>
      </c>
      <c r="L12" s="32"/>
      <c r="M12" s="30"/>
      <c r="N12" s="10" t="s">
        <v>2</v>
      </c>
      <c r="O12" s="3"/>
      <c r="P12" s="8"/>
      <c r="Q12" s="3"/>
      <c r="R12" s="3"/>
      <c r="S12" s="3"/>
      <c r="T12" s="3"/>
      <c r="U12" s="28"/>
      <c r="V12" s="3"/>
      <c r="W12" s="3"/>
      <c r="X12" s="3"/>
      <c r="Y12" s="3"/>
      <c r="Z12" s="28"/>
      <c r="AA12" s="9"/>
      <c r="AB12" s="2"/>
      <c r="AC12" s="2"/>
    </row>
    <row r="13" spans="3:29" ht="12.75">
      <c r="C13" s="11" t="s">
        <v>3</v>
      </c>
      <c r="D13" s="31"/>
      <c r="E13" s="11" t="s">
        <v>4</v>
      </c>
      <c r="F13" s="23"/>
      <c r="G13" s="11" t="s">
        <v>5</v>
      </c>
      <c r="H13" s="23"/>
      <c r="I13" s="11" t="s">
        <v>6</v>
      </c>
      <c r="J13" s="23"/>
      <c r="K13" s="11" t="s">
        <v>7</v>
      </c>
      <c r="L13" s="32"/>
      <c r="M13" s="30"/>
      <c r="N13" s="13" t="s">
        <v>7</v>
      </c>
      <c r="O13" s="3"/>
      <c r="P13" s="8"/>
      <c r="Q13" s="11" t="s">
        <v>4</v>
      </c>
      <c r="R13" s="23"/>
      <c r="S13" s="11" t="s">
        <v>5</v>
      </c>
      <c r="T13" s="23"/>
      <c r="U13" s="29" t="s">
        <v>6</v>
      </c>
      <c r="V13" s="23"/>
      <c r="W13" s="11" t="s">
        <v>8</v>
      </c>
      <c r="X13" s="23"/>
      <c r="Y13" s="12"/>
      <c r="Z13" s="29" t="s">
        <v>48</v>
      </c>
      <c r="AA13" s="14"/>
      <c r="AB13" s="2"/>
      <c r="AC13" s="2"/>
    </row>
    <row r="14" spans="3:29" ht="9" customHeight="1">
      <c r="C14" s="21"/>
      <c r="D14" s="33"/>
      <c r="E14" s="21"/>
      <c r="F14" s="21"/>
      <c r="G14" s="21"/>
      <c r="H14" s="21"/>
      <c r="I14" s="21"/>
      <c r="J14" s="21"/>
      <c r="K14" s="21"/>
      <c r="L14" s="34"/>
      <c r="M14" s="21"/>
      <c r="N14" s="18"/>
      <c r="O14" s="2"/>
      <c r="P14" s="15"/>
      <c r="Q14" s="21"/>
      <c r="R14" s="21"/>
      <c r="S14" s="21"/>
      <c r="T14" s="21"/>
      <c r="U14" s="27"/>
      <c r="V14" s="21"/>
      <c r="W14" s="21"/>
      <c r="X14" s="21"/>
      <c r="Y14" s="2"/>
      <c r="Z14" s="22"/>
      <c r="AA14" s="16"/>
      <c r="AB14" s="2"/>
      <c r="AC14" s="2"/>
    </row>
    <row r="15" spans="3:29" ht="12.75" hidden="1">
      <c r="C15" s="4" t="s">
        <v>9</v>
      </c>
      <c r="D15" s="33"/>
      <c r="E15" s="24">
        <v>68409</v>
      </c>
      <c r="F15" s="21"/>
      <c r="G15" s="24">
        <v>1885</v>
      </c>
      <c r="H15" s="21"/>
      <c r="I15" s="24">
        <f>E15+G15</f>
        <v>70294</v>
      </c>
      <c r="J15" s="21"/>
      <c r="K15" s="24">
        <v>299</v>
      </c>
      <c r="L15" s="34"/>
      <c r="M15" s="21"/>
      <c r="N15" s="19">
        <v>235.01</v>
      </c>
      <c r="O15" s="2"/>
      <c r="P15" s="15"/>
      <c r="Q15" s="24">
        <v>4561</v>
      </c>
      <c r="R15" s="21"/>
      <c r="S15" s="24">
        <v>157</v>
      </c>
      <c r="T15" s="21"/>
      <c r="U15" s="26">
        <f>Q15+S15</f>
        <v>4718</v>
      </c>
      <c r="V15" s="21"/>
      <c r="W15" s="24">
        <v>20.1</v>
      </c>
      <c r="X15" s="21"/>
      <c r="Y15" s="2"/>
      <c r="Z15" s="59"/>
      <c r="AA15" s="16"/>
      <c r="AB15" s="2"/>
      <c r="AC15" s="2"/>
    </row>
    <row r="16" spans="3:29" ht="12.75" hidden="1">
      <c r="C16" s="4" t="s">
        <v>10</v>
      </c>
      <c r="D16" s="33"/>
      <c r="E16" s="24">
        <v>64669</v>
      </c>
      <c r="F16" s="21"/>
      <c r="G16" s="24">
        <v>1860</v>
      </c>
      <c r="H16" s="21"/>
      <c r="I16" s="24">
        <f>E16+G16</f>
        <v>66529</v>
      </c>
      <c r="J16" s="21"/>
      <c r="K16" s="24">
        <f>ROUND(I16/N16,0)</f>
        <v>283</v>
      </c>
      <c r="L16" s="34"/>
      <c r="M16" s="21"/>
      <c r="N16" s="19">
        <v>235.41</v>
      </c>
      <c r="O16" s="2"/>
      <c r="P16" s="15"/>
      <c r="Q16" s="24">
        <f>E16/15</f>
        <v>4311.266666666666</v>
      </c>
      <c r="R16" s="21"/>
      <c r="S16" s="24">
        <f>G16/12</f>
        <v>155</v>
      </c>
      <c r="T16" s="21"/>
      <c r="U16" s="26">
        <f>Q16+S16</f>
        <v>4466.266666666666</v>
      </c>
      <c r="V16" s="21"/>
      <c r="W16" s="25">
        <f>ROUND(U16/N16,1)</f>
        <v>19</v>
      </c>
      <c r="X16" s="21"/>
      <c r="Y16" s="2"/>
      <c r="Z16" s="59">
        <f>ROUND(U15+U16,0)/2</f>
        <v>4592</v>
      </c>
      <c r="AA16" s="16"/>
      <c r="AB16" s="2"/>
      <c r="AC16" s="2"/>
    </row>
    <row r="17" spans="3:29" ht="6.75" customHeight="1" hidden="1">
      <c r="C17" s="21"/>
      <c r="D17" s="33"/>
      <c r="E17" s="21"/>
      <c r="F17" s="21"/>
      <c r="G17" s="21"/>
      <c r="H17" s="21"/>
      <c r="I17" s="21"/>
      <c r="J17" s="21"/>
      <c r="K17" s="21"/>
      <c r="L17" s="34"/>
      <c r="M17" s="21"/>
      <c r="N17" s="19"/>
      <c r="O17" s="2"/>
      <c r="P17" s="15"/>
      <c r="Q17" s="21"/>
      <c r="R17" s="21"/>
      <c r="S17" s="21"/>
      <c r="T17" s="21"/>
      <c r="U17" s="27"/>
      <c r="V17" s="21"/>
      <c r="W17" s="21"/>
      <c r="X17" s="21"/>
      <c r="Y17" s="2"/>
      <c r="Z17" s="59"/>
      <c r="AA17" s="16"/>
      <c r="AB17" s="2"/>
      <c r="AC17" s="2"/>
    </row>
    <row r="18" spans="3:29" ht="12.75" hidden="1">
      <c r="C18" s="4" t="s">
        <v>11</v>
      </c>
      <c r="D18" s="33"/>
      <c r="E18" s="26">
        <v>67481</v>
      </c>
      <c r="F18" s="27"/>
      <c r="G18" s="26">
        <v>1941</v>
      </c>
      <c r="H18" s="27"/>
      <c r="I18" s="26">
        <f>E18+G18</f>
        <v>69422</v>
      </c>
      <c r="J18" s="21"/>
      <c r="K18" s="24">
        <f>ROUND(I18/N18,0)</f>
        <v>293</v>
      </c>
      <c r="L18" s="34"/>
      <c r="M18" s="21"/>
      <c r="N18" s="19">
        <v>237.19</v>
      </c>
      <c r="O18" s="2"/>
      <c r="P18" s="15"/>
      <c r="Q18" s="26">
        <f>ROUND(E18/15,0)</f>
        <v>4499</v>
      </c>
      <c r="R18" s="27"/>
      <c r="S18" s="26">
        <f>G18/12</f>
        <v>161.75</v>
      </c>
      <c r="T18" s="21"/>
      <c r="U18" s="26">
        <f>Q18+S18</f>
        <v>4660.75</v>
      </c>
      <c r="V18" s="21"/>
      <c r="W18" s="25">
        <f>ROUND(U18/N18,1)</f>
        <v>19.6</v>
      </c>
      <c r="X18" s="21"/>
      <c r="Y18" s="2"/>
      <c r="Z18" s="59"/>
      <c r="AA18" s="16"/>
      <c r="AB18" s="2"/>
      <c r="AC18" s="2"/>
    </row>
    <row r="19" spans="3:29" ht="12.75" hidden="1">
      <c r="C19" s="4" t="s">
        <v>12</v>
      </c>
      <c r="D19" s="33"/>
      <c r="E19" s="26">
        <v>62997</v>
      </c>
      <c r="F19" s="27"/>
      <c r="G19" s="26">
        <v>1920</v>
      </c>
      <c r="H19" s="27"/>
      <c r="I19" s="26">
        <f>E19+G19</f>
        <v>64917</v>
      </c>
      <c r="J19" s="21"/>
      <c r="K19" s="24">
        <f>ROUND(I19/N19,0)</f>
        <v>280</v>
      </c>
      <c r="L19" s="34"/>
      <c r="M19" s="21"/>
      <c r="N19" s="20">
        <v>231.96</v>
      </c>
      <c r="O19" s="2"/>
      <c r="P19" s="15"/>
      <c r="Q19" s="26">
        <f>ROUND(E19/15,0)</f>
        <v>4200</v>
      </c>
      <c r="R19" s="27"/>
      <c r="S19" s="26">
        <f>G19/12</f>
        <v>160</v>
      </c>
      <c r="T19" s="21"/>
      <c r="U19" s="26">
        <f>Q19+S19</f>
        <v>4360</v>
      </c>
      <c r="V19" s="21"/>
      <c r="W19" s="25">
        <f>ROUND(U19/N19,1)</f>
        <v>18.8</v>
      </c>
      <c r="X19" s="21"/>
      <c r="Y19" s="2"/>
      <c r="Z19" s="59">
        <f>(U18+U19)/2</f>
        <v>4510.375</v>
      </c>
      <c r="AA19" s="16"/>
      <c r="AB19" s="2"/>
      <c r="AC19" s="2"/>
    </row>
    <row r="20" spans="3:29" ht="6.75" customHeight="1" hidden="1">
      <c r="C20" s="21"/>
      <c r="D20" s="33"/>
      <c r="E20" s="27"/>
      <c r="F20" s="27"/>
      <c r="G20" s="27"/>
      <c r="H20" s="27"/>
      <c r="I20" s="27"/>
      <c r="J20" s="21"/>
      <c r="K20" s="21"/>
      <c r="L20" s="34"/>
      <c r="M20" s="21"/>
      <c r="N20" s="18"/>
      <c r="O20" s="2"/>
      <c r="P20" s="15"/>
      <c r="Q20" s="27"/>
      <c r="R20" s="27"/>
      <c r="S20" s="27"/>
      <c r="T20" s="21"/>
      <c r="U20" s="27"/>
      <c r="V20" s="21"/>
      <c r="W20" s="21"/>
      <c r="X20" s="21"/>
      <c r="Y20" s="2"/>
      <c r="Z20" s="59"/>
      <c r="AA20" s="16"/>
      <c r="AB20" s="2"/>
      <c r="AC20" s="2"/>
    </row>
    <row r="21" spans="3:29" ht="12.75" hidden="1">
      <c r="C21" s="4" t="s">
        <v>13</v>
      </c>
      <c r="D21" s="33"/>
      <c r="E21" s="26">
        <v>67290</v>
      </c>
      <c r="F21" s="27"/>
      <c r="G21" s="26">
        <v>1873</v>
      </c>
      <c r="H21" s="27"/>
      <c r="I21" s="26">
        <f>E21+G21</f>
        <v>69163</v>
      </c>
      <c r="J21" s="21"/>
      <c r="K21" s="24">
        <f>ROUND(I21/N21,0)</f>
        <v>285</v>
      </c>
      <c r="L21" s="34"/>
      <c r="M21" s="21"/>
      <c r="N21" s="19">
        <v>242.34</v>
      </c>
      <c r="O21" s="2"/>
      <c r="P21" s="15"/>
      <c r="Q21" s="26">
        <f>ROUND(E21/15,0)</f>
        <v>4486</v>
      </c>
      <c r="R21" s="27"/>
      <c r="S21" s="26">
        <f>G21/12</f>
        <v>156.08333333333334</v>
      </c>
      <c r="T21" s="21"/>
      <c r="U21" s="26">
        <f>Q21+S21</f>
        <v>4642.083333333333</v>
      </c>
      <c r="V21" s="21"/>
      <c r="W21" s="25">
        <f>ROUND(U21/N21,1)</f>
        <v>19.2</v>
      </c>
      <c r="X21" s="21"/>
      <c r="Y21" s="2"/>
      <c r="Z21" s="59"/>
      <c r="AA21" s="16"/>
      <c r="AB21" s="2"/>
      <c r="AC21" s="2"/>
    </row>
    <row r="22" spans="3:29" ht="12.75" hidden="1">
      <c r="C22" s="4" t="s">
        <v>14</v>
      </c>
      <c r="D22" s="33"/>
      <c r="E22" s="26">
        <v>63626</v>
      </c>
      <c r="F22" s="27"/>
      <c r="G22" s="26">
        <v>1821</v>
      </c>
      <c r="H22" s="27"/>
      <c r="I22" s="26">
        <f>E22+G22</f>
        <v>65447</v>
      </c>
      <c r="J22" s="21"/>
      <c r="K22" s="24">
        <f>ROUND(I22/N22,0)</f>
        <v>279</v>
      </c>
      <c r="L22" s="34"/>
      <c r="M22" s="21"/>
      <c r="N22" s="20">
        <v>234.99</v>
      </c>
      <c r="O22" s="2"/>
      <c r="P22" s="15"/>
      <c r="Q22" s="26">
        <f>ROUND(E22/15,0)</f>
        <v>4242</v>
      </c>
      <c r="R22" s="27"/>
      <c r="S22" s="26">
        <f>ROUND(G22/12,0)</f>
        <v>152</v>
      </c>
      <c r="T22" s="21"/>
      <c r="U22" s="26">
        <f>Q22+S22</f>
        <v>4394</v>
      </c>
      <c r="V22" s="21"/>
      <c r="W22" s="25">
        <f>ROUND(U22/N22,1)</f>
        <v>18.7</v>
      </c>
      <c r="X22" s="21"/>
      <c r="Y22" s="2"/>
      <c r="Z22" s="59">
        <f>ROUND(U21+U22,0)/2</f>
        <v>4518</v>
      </c>
      <c r="AA22" s="16"/>
      <c r="AB22" s="2"/>
      <c r="AC22" s="2"/>
    </row>
    <row r="23" spans="3:29" ht="6.75" customHeight="1" hidden="1">
      <c r="C23" s="21"/>
      <c r="D23" s="33"/>
      <c r="E23" s="27"/>
      <c r="F23" s="27"/>
      <c r="G23" s="27"/>
      <c r="H23" s="27"/>
      <c r="I23" s="27"/>
      <c r="J23" s="21"/>
      <c r="K23" s="21"/>
      <c r="L23" s="34"/>
      <c r="M23" s="21"/>
      <c r="N23" s="18"/>
      <c r="O23" s="2"/>
      <c r="P23" s="15"/>
      <c r="Q23" s="27"/>
      <c r="R23" s="27"/>
      <c r="S23" s="27"/>
      <c r="T23" s="21"/>
      <c r="U23" s="27"/>
      <c r="V23" s="21"/>
      <c r="W23" s="21"/>
      <c r="X23" s="21"/>
      <c r="Y23" s="2"/>
      <c r="Z23" s="59"/>
      <c r="AA23" s="16"/>
      <c r="AB23" s="2"/>
      <c r="AC23" s="2"/>
    </row>
    <row r="24" spans="3:29" ht="12.75" hidden="1">
      <c r="C24" s="4" t="s">
        <v>15</v>
      </c>
      <c r="D24" s="33"/>
      <c r="E24" s="26">
        <v>68057</v>
      </c>
      <c r="F24" s="27"/>
      <c r="G24" s="26">
        <v>1810</v>
      </c>
      <c r="H24" s="27"/>
      <c r="I24" s="26">
        <f>E24+G24</f>
        <v>69867</v>
      </c>
      <c r="J24" s="21"/>
      <c r="K24" s="24">
        <f>ROUND(I24/N24,0)</f>
        <v>292</v>
      </c>
      <c r="L24" s="34"/>
      <c r="M24" s="21"/>
      <c r="N24" s="19">
        <v>239.55</v>
      </c>
      <c r="O24" s="2"/>
      <c r="P24" s="15"/>
      <c r="Q24" s="26">
        <f>ROUND(E24/15,0)</f>
        <v>4537</v>
      </c>
      <c r="R24" s="27"/>
      <c r="S24" s="26">
        <f>ROUND(G24/12,0)</f>
        <v>151</v>
      </c>
      <c r="T24" s="21"/>
      <c r="U24" s="26">
        <f>Q24+S24</f>
        <v>4688</v>
      </c>
      <c r="V24" s="21"/>
      <c r="W24" s="25">
        <f>ROUND(U24/N24,1)</f>
        <v>19.6</v>
      </c>
      <c r="X24" s="21"/>
      <c r="Y24" s="2"/>
      <c r="Z24" s="59"/>
      <c r="AA24" s="16"/>
      <c r="AB24" s="2"/>
      <c r="AC24" s="2"/>
    </row>
    <row r="25" spans="3:29" ht="12.75" hidden="1">
      <c r="C25" s="4" t="s">
        <v>16</v>
      </c>
      <c r="D25" s="33"/>
      <c r="E25" s="26">
        <v>63748</v>
      </c>
      <c r="F25" s="27"/>
      <c r="G25" s="26">
        <v>1788</v>
      </c>
      <c r="H25" s="27"/>
      <c r="I25" s="26">
        <f>E25+G25</f>
        <v>65536</v>
      </c>
      <c r="J25" s="21"/>
      <c r="K25" s="24">
        <f>ROUND(I25/N25,0)</f>
        <v>284</v>
      </c>
      <c r="L25" s="34"/>
      <c r="M25" s="21"/>
      <c r="N25" s="20">
        <v>230.73</v>
      </c>
      <c r="O25" s="2"/>
      <c r="P25" s="15"/>
      <c r="Q25" s="26">
        <f>ROUND(E25/15,0)</f>
        <v>4250</v>
      </c>
      <c r="R25" s="27"/>
      <c r="S25" s="26">
        <f>ROUND(G25/12,0)</f>
        <v>149</v>
      </c>
      <c r="T25" s="21"/>
      <c r="U25" s="26">
        <f>Q25+S25</f>
        <v>4399</v>
      </c>
      <c r="V25" s="21"/>
      <c r="W25" s="25">
        <f>ROUND(U25/N25,1)</f>
        <v>19.1</v>
      </c>
      <c r="X25" s="21"/>
      <c r="Y25" s="2"/>
      <c r="Z25" s="59">
        <f>ROUND(U24+U25,0)/2</f>
        <v>4543.5</v>
      </c>
      <c r="AA25" s="16"/>
      <c r="AB25" s="2"/>
      <c r="AC25" s="2"/>
    </row>
    <row r="26" spans="3:29" ht="6.75" customHeight="1" hidden="1">
      <c r="C26" s="21"/>
      <c r="D26" s="33"/>
      <c r="E26" s="27"/>
      <c r="F26" s="27"/>
      <c r="G26" s="27"/>
      <c r="H26" s="27"/>
      <c r="I26" s="27"/>
      <c r="J26" s="21"/>
      <c r="K26" s="21"/>
      <c r="L26" s="34"/>
      <c r="M26" s="21"/>
      <c r="N26" s="18"/>
      <c r="O26" s="2"/>
      <c r="P26" s="15"/>
      <c r="Q26" s="27"/>
      <c r="R26" s="27"/>
      <c r="S26" s="27"/>
      <c r="T26" s="21"/>
      <c r="U26" s="27"/>
      <c r="V26" s="21"/>
      <c r="W26" s="21"/>
      <c r="X26" s="21"/>
      <c r="Y26" s="2"/>
      <c r="Z26" s="22"/>
      <c r="AA26" s="16"/>
      <c r="AB26" s="2"/>
      <c r="AC26" s="2"/>
    </row>
    <row r="27" spans="3:29" ht="12" customHeight="1" hidden="1">
      <c r="C27" s="4" t="s">
        <v>17</v>
      </c>
      <c r="D27" s="33"/>
      <c r="E27" s="26">
        <v>66056</v>
      </c>
      <c r="F27" s="27"/>
      <c r="G27" s="26">
        <v>1754</v>
      </c>
      <c r="H27" s="27"/>
      <c r="I27" s="26">
        <f>E27+G27</f>
        <v>67810</v>
      </c>
      <c r="J27" s="21"/>
      <c r="K27" s="24">
        <f>ROUND(I27/N27,0)</f>
        <v>310</v>
      </c>
      <c r="L27" s="34"/>
      <c r="M27" s="21"/>
      <c r="N27" s="19">
        <v>218.58</v>
      </c>
      <c r="O27" s="2"/>
      <c r="P27" s="15"/>
      <c r="Q27" s="26">
        <f>ROUND(E27/15,0)</f>
        <v>4404</v>
      </c>
      <c r="R27" s="27"/>
      <c r="S27" s="26">
        <f>ROUND(G27/12,0)</f>
        <v>146</v>
      </c>
      <c r="T27" s="21"/>
      <c r="U27" s="26">
        <f>Q27+S27</f>
        <v>4550</v>
      </c>
      <c r="V27" s="21"/>
      <c r="W27" s="25">
        <f>ROUND(U27/N27,1)</f>
        <v>20.8</v>
      </c>
      <c r="X27" s="21"/>
      <c r="Y27" s="2"/>
      <c r="Z27" s="59"/>
      <c r="AA27" s="16"/>
      <c r="AB27" s="2"/>
      <c r="AC27" s="2"/>
    </row>
    <row r="28" spans="3:29" ht="12" customHeight="1" hidden="1">
      <c r="C28" s="4" t="s">
        <v>18</v>
      </c>
      <c r="D28" s="33"/>
      <c r="E28" s="26">
        <v>63591</v>
      </c>
      <c r="F28" s="27"/>
      <c r="G28" s="26">
        <v>1579</v>
      </c>
      <c r="H28" s="27"/>
      <c r="I28" s="26">
        <f>E28+G28</f>
        <v>65170</v>
      </c>
      <c r="J28" s="21"/>
      <c r="K28" s="24">
        <f>ROUND(I28/N28,0)</f>
        <v>302</v>
      </c>
      <c r="L28" s="34"/>
      <c r="M28" s="21"/>
      <c r="N28" s="20">
        <v>216.09</v>
      </c>
      <c r="O28" s="2"/>
      <c r="P28" s="15"/>
      <c r="Q28" s="26">
        <f>ROUND(E28/15,0)</f>
        <v>4239</v>
      </c>
      <c r="R28" s="27"/>
      <c r="S28" s="26">
        <f>ROUND(G28/12,0)</f>
        <v>132</v>
      </c>
      <c r="T28" s="21"/>
      <c r="U28" s="26">
        <f>Q28+S28</f>
        <v>4371</v>
      </c>
      <c r="V28" s="21"/>
      <c r="W28" s="24">
        <f>ROUND(U28/N28,1)</f>
        <v>20.2</v>
      </c>
      <c r="X28" s="21"/>
      <c r="Y28" s="2"/>
      <c r="Z28" s="59">
        <f>ROUND(U27+U28,0)/2</f>
        <v>4460.5</v>
      </c>
      <c r="AA28" s="16"/>
      <c r="AB28" s="2"/>
      <c r="AC28" s="2"/>
    </row>
    <row r="29" spans="3:29" ht="6.75" customHeight="1" hidden="1">
      <c r="C29" s="21"/>
      <c r="D29" s="33"/>
      <c r="E29" s="27"/>
      <c r="F29" s="27"/>
      <c r="G29" s="27"/>
      <c r="H29" s="27"/>
      <c r="I29" s="27"/>
      <c r="J29" s="21"/>
      <c r="K29" s="21"/>
      <c r="L29" s="34"/>
      <c r="M29" s="21"/>
      <c r="N29" s="18"/>
      <c r="O29" s="2"/>
      <c r="P29" s="15"/>
      <c r="Q29" s="27"/>
      <c r="R29" s="27"/>
      <c r="S29" s="27"/>
      <c r="T29" s="21"/>
      <c r="U29" s="27"/>
      <c r="V29" s="21"/>
      <c r="W29" s="21"/>
      <c r="X29" s="21"/>
      <c r="Y29" s="2"/>
      <c r="Z29" s="22"/>
      <c r="AA29" s="16"/>
      <c r="AB29" s="2"/>
      <c r="AC29" s="2"/>
    </row>
    <row r="30" spans="3:29" ht="12" customHeight="1" hidden="1">
      <c r="C30" s="4" t="s">
        <v>19</v>
      </c>
      <c r="D30" s="33"/>
      <c r="E30" s="26">
        <v>66369</v>
      </c>
      <c r="F30" s="27"/>
      <c r="G30" s="26">
        <v>1128</v>
      </c>
      <c r="H30" s="27"/>
      <c r="I30" s="26">
        <f>E30+G30</f>
        <v>67497</v>
      </c>
      <c r="J30" s="21"/>
      <c r="K30" s="24">
        <f>ROUND(I30/N30,0)</f>
        <v>314</v>
      </c>
      <c r="L30" s="34"/>
      <c r="M30" s="21"/>
      <c r="N30" s="20">
        <v>214.87</v>
      </c>
      <c r="O30" s="2"/>
      <c r="P30" s="15"/>
      <c r="Q30" s="26">
        <f>ROUND(E30/15,0)</f>
        <v>4425</v>
      </c>
      <c r="R30" s="27"/>
      <c r="S30" s="26">
        <f>ROUND(G30/12,0)</f>
        <v>94</v>
      </c>
      <c r="T30" s="21"/>
      <c r="U30" s="26">
        <f>Q30+S30</f>
        <v>4519</v>
      </c>
      <c r="V30" s="21"/>
      <c r="W30" s="25">
        <f>ROUND(U30/N30,1)</f>
        <v>21</v>
      </c>
      <c r="X30" s="21"/>
      <c r="Y30" s="2"/>
      <c r="Z30" s="22"/>
      <c r="AA30" s="16"/>
      <c r="AB30" s="2"/>
      <c r="AC30" s="2"/>
    </row>
    <row r="31" spans="3:29" ht="12" customHeight="1" hidden="1">
      <c r="C31" s="4" t="s">
        <v>20</v>
      </c>
      <c r="D31" s="33"/>
      <c r="E31" s="26">
        <v>63073</v>
      </c>
      <c r="F31" s="27"/>
      <c r="G31" s="26">
        <v>1039</v>
      </c>
      <c r="H31" s="27"/>
      <c r="I31" s="26">
        <f>E31+G31</f>
        <v>64112</v>
      </c>
      <c r="J31" s="21"/>
      <c r="K31" s="24">
        <f>ROUND(I31/N31,0)</f>
        <v>303</v>
      </c>
      <c r="L31" s="34"/>
      <c r="M31" s="21"/>
      <c r="N31" s="20">
        <v>211.48</v>
      </c>
      <c r="O31" s="2"/>
      <c r="P31" s="15"/>
      <c r="Q31" s="26">
        <f>ROUND(E31/15,0)</f>
        <v>4205</v>
      </c>
      <c r="R31" s="27"/>
      <c r="S31" s="26">
        <f>ROUND(G31/12,0)</f>
        <v>87</v>
      </c>
      <c r="T31" s="21"/>
      <c r="U31" s="26">
        <f>Q31+S31</f>
        <v>4292</v>
      </c>
      <c r="V31" s="21"/>
      <c r="W31" s="25">
        <f>ROUND(U31/N31,1)</f>
        <v>20.3</v>
      </c>
      <c r="X31" s="21"/>
      <c r="Y31" s="2"/>
      <c r="Z31" s="59">
        <f>ROUND(U30+U31,0)/2</f>
        <v>4405.5</v>
      </c>
      <c r="AA31" s="16"/>
      <c r="AB31" s="2"/>
      <c r="AC31" s="2"/>
    </row>
    <row r="32" spans="3:29" ht="12" customHeight="1" hidden="1">
      <c r="C32" s="21"/>
      <c r="D32" s="33"/>
      <c r="E32" s="27"/>
      <c r="F32" s="27"/>
      <c r="G32" s="27"/>
      <c r="H32" s="27"/>
      <c r="I32" s="27"/>
      <c r="J32" s="21"/>
      <c r="K32" s="21"/>
      <c r="L32" s="34"/>
      <c r="M32" s="21"/>
      <c r="N32" s="18"/>
      <c r="O32" s="2"/>
      <c r="P32" s="15"/>
      <c r="Q32" s="27"/>
      <c r="R32" s="27"/>
      <c r="S32" s="27"/>
      <c r="T32" s="21"/>
      <c r="U32" s="27"/>
      <c r="V32" s="21"/>
      <c r="W32" s="21"/>
      <c r="X32" s="21"/>
      <c r="Y32" s="2"/>
      <c r="Z32" s="22"/>
      <c r="AA32" s="16"/>
      <c r="AB32" s="2"/>
      <c r="AC32" s="2"/>
    </row>
    <row r="33" spans="3:29" ht="12" customHeight="1">
      <c r="C33" s="4" t="s">
        <v>21</v>
      </c>
      <c r="D33" s="33"/>
      <c r="E33" s="26">
        <v>68035</v>
      </c>
      <c r="F33" s="27"/>
      <c r="G33" s="26">
        <v>1420</v>
      </c>
      <c r="H33" s="27"/>
      <c r="I33" s="26">
        <f>E33+G33</f>
        <v>69455</v>
      </c>
      <c r="J33" s="21"/>
      <c r="K33" s="24">
        <f>ROUND(I33/N33,0)</f>
        <v>318</v>
      </c>
      <c r="L33" s="34"/>
      <c r="M33" s="21"/>
      <c r="N33" s="20">
        <v>218.63</v>
      </c>
      <c r="O33" s="2"/>
      <c r="P33" s="15"/>
      <c r="Q33" s="26">
        <f>ROUND(E33/15,0)</f>
        <v>4536</v>
      </c>
      <c r="R33" s="27"/>
      <c r="S33" s="26">
        <f>ROUND(G33/12,0)</f>
        <v>118</v>
      </c>
      <c r="T33" s="21"/>
      <c r="U33" s="26">
        <f>Q33+S33</f>
        <v>4654</v>
      </c>
      <c r="V33" s="21"/>
      <c r="W33" s="25">
        <f>ROUND(U33/N33,1)</f>
        <v>21.3</v>
      </c>
      <c r="X33" s="21"/>
      <c r="Y33" s="2"/>
      <c r="Z33" s="22"/>
      <c r="AA33" s="16"/>
      <c r="AB33" s="2"/>
      <c r="AC33" s="2"/>
    </row>
    <row r="34" spans="3:29" ht="12" customHeight="1">
      <c r="C34" s="4" t="s">
        <v>22</v>
      </c>
      <c r="D34" s="33"/>
      <c r="E34" s="26">
        <v>64316</v>
      </c>
      <c r="F34" s="27"/>
      <c r="G34" s="26">
        <v>1248</v>
      </c>
      <c r="H34" s="27"/>
      <c r="I34" s="26">
        <f>E34+G34</f>
        <v>65564</v>
      </c>
      <c r="J34" s="21"/>
      <c r="K34" s="24">
        <f>ROUND(I34/N34,0)</f>
        <v>299</v>
      </c>
      <c r="L34" s="34"/>
      <c r="M34" s="21"/>
      <c r="N34" s="20">
        <v>219.43</v>
      </c>
      <c r="O34" s="2"/>
      <c r="P34" s="15"/>
      <c r="Q34" s="26">
        <f>ROUND(E34/15,0)</f>
        <v>4288</v>
      </c>
      <c r="R34" s="27"/>
      <c r="S34" s="26">
        <f>ROUND(G34/12,0)</f>
        <v>104</v>
      </c>
      <c r="T34" s="21"/>
      <c r="U34" s="26">
        <f>Q34+S34</f>
        <v>4392</v>
      </c>
      <c r="V34" s="21"/>
      <c r="W34" s="25">
        <f>ROUND(U34/N34,1)</f>
        <v>20</v>
      </c>
      <c r="X34" s="21"/>
      <c r="Y34" s="2"/>
      <c r="Z34" s="59">
        <f>ROUND(U33+U34,0)/2</f>
        <v>4523</v>
      </c>
      <c r="AA34" s="16"/>
      <c r="AB34" s="2"/>
      <c r="AC34" s="2"/>
    </row>
    <row r="35" spans="3:29" ht="12" customHeight="1">
      <c r="C35" s="21"/>
      <c r="D35" s="33"/>
      <c r="E35" s="27"/>
      <c r="F35" s="27"/>
      <c r="G35" s="27"/>
      <c r="H35" s="27"/>
      <c r="I35" s="27"/>
      <c r="J35" s="21"/>
      <c r="K35" s="21"/>
      <c r="L35" s="34"/>
      <c r="M35" s="21"/>
      <c r="N35" s="18"/>
      <c r="O35" s="2"/>
      <c r="P35" s="15"/>
      <c r="Q35" s="27"/>
      <c r="R35" s="27"/>
      <c r="S35" s="27"/>
      <c r="T35" s="21"/>
      <c r="U35" s="27"/>
      <c r="V35" s="21"/>
      <c r="W35" s="21"/>
      <c r="X35" s="21"/>
      <c r="Y35" s="2"/>
      <c r="Z35" s="22"/>
      <c r="AA35" s="16"/>
      <c r="AB35" s="2"/>
      <c r="AC35" s="2"/>
    </row>
    <row r="36" spans="3:29" ht="12" customHeight="1">
      <c r="C36" s="4" t="s">
        <v>23</v>
      </c>
      <c r="D36" s="33"/>
      <c r="E36" s="26">
        <v>72104</v>
      </c>
      <c r="F36" s="27"/>
      <c r="G36" s="26">
        <v>1231</v>
      </c>
      <c r="H36" s="27"/>
      <c r="I36" s="26">
        <f>E36+G36</f>
        <v>73335</v>
      </c>
      <c r="J36" s="21"/>
      <c r="K36" s="24">
        <f>ROUND(I36/N36,0)</f>
        <v>298</v>
      </c>
      <c r="L36" s="34"/>
      <c r="M36" s="21"/>
      <c r="N36" s="20">
        <v>246.13</v>
      </c>
      <c r="O36" s="2"/>
      <c r="P36" s="15"/>
      <c r="Q36" s="26">
        <f>ROUND(E36/15,0)</f>
        <v>4807</v>
      </c>
      <c r="R36" s="27"/>
      <c r="S36" s="26">
        <f>ROUND(G36/12,0)</f>
        <v>103</v>
      </c>
      <c r="T36" s="21"/>
      <c r="U36" s="26">
        <f>Q36+S36</f>
        <v>4910</v>
      </c>
      <c r="V36" s="21"/>
      <c r="W36" s="25">
        <f>ROUND(U36/N36,1)</f>
        <v>19.9</v>
      </c>
      <c r="X36" s="21"/>
      <c r="Y36" s="2"/>
      <c r="Z36" s="22"/>
      <c r="AA36" s="16"/>
      <c r="AB36" s="2"/>
      <c r="AC36" s="2"/>
    </row>
    <row r="37" spans="3:29" ht="12" customHeight="1">
      <c r="C37" s="4" t="s">
        <v>24</v>
      </c>
      <c r="D37" s="33"/>
      <c r="E37" s="26">
        <v>67104</v>
      </c>
      <c r="F37" s="27"/>
      <c r="G37" s="26">
        <v>1267</v>
      </c>
      <c r="H37" s="27"/>
      <c r="I37" s="26">
        <f>E37+G37</f>
        <v>68371</v>
      </c>
      <c r="J37" s="21"/>
      <c r="K37" s="24">
        <f>ROUND(I37/N37,0)</f>
        <v>283</v>
      </c>
      <c r="L37" s="34"/>
      <c r="M37" s="21"/>
      <c r="N37" s="20">
        <v>241.65</v>
      </c>
      <c r="O37" s="2"/>
      <c r="P37" s="15"/>
      <c r="Q37" s="26">
        <f>ROUND(E37/15,0)</f>
        <v>4474</v>
      </c>
      <c r="R37" s="27"/>
      <c r="S37" s="26">
        <f>ROUND(G37/12,0)</f>
        <v>106</v>
      </c>
      <c r="T37" s="21"/>
      <c r="U37" s="26">
        <f>Q37+S37</f>
        <v>4580</v>
      </c>
      <c r="V37" s="21"/>
      <c r="W37" s="25">
        <f>ROUND(U37/N37,1)</f>
        <v>19</v>
      </c>
      <c r="X37" s="21"/>
      <c r="Y37" s="2"/>
      <c r="Z37" s="59">
        <f>ROUND(U36+U37,0)/2</f>
        <v>4745</v>
      </c>
      <c r="AA37" s="16"/>
      <c r="AB37" s="2"/>
      <c r="AC37" s="2"/>
    </row>
    <row r="38" spans="3:29" ht="12" customHeight="1">
      <c r="C38" s="21"/>
      <c r="D38" s="33"/>
      <c r="E38" s="27"/>
      <c r="F38" s="27"/>
      <c r="G38" s="27"/>
      <c r="H38" s="27"/>
      <c r="I38" s="27"/>
      <c r="J38" s="21"/>
      <c r="K38" s="21"/>
      <c r="L38" s="34"/>
      <c r="M38" s="21"/>
      <c r="N38" s="18"/>
      <c r="O38" s="2"/>
      <c r="P38" s="15"/>
      <c r="Q38" s="27"/>
      <c r="R38" s="27"/>
      <c r="S38" s="27"/>
      <c r="T38" s="21"/>
      <c r="U38" s="27"/>
      <c r="V38" s="21"/>
      <c r="W38" s="21"/>
      <c r="X38" s="21"/>
      <c r="Y38" s="2"/>
      <c r="Z38" s="22"/>
      <c r="AA38" s="16"/>
      <c r="AB38" s="2"/>
      <c r="AC38" s="2"/>
    </row>
    <row r="39" spans="3:29" ht="12" customHeight="1">
      <c r="C39" s="4" t="s">
        <v>25</v>
      </c>
      <c r="D39" s="33"/>
      <c r="E39" s="26">
        <v>73788</v>
      </c>
      <c r="F39" s="27"/>
      <c r="G39" s="26">
        <v>1768</v>
      </c>
      <c r="H39" s="27"/>
      <c r="I39" s="26">
        <f>E39+G39</f>
        <v>75556</v>
      </c>
      <c r="J39" s="21"/>
      <c r="K39" s="24">
        <f>ROUND(I39/N39,0)</f>
        <v>292</v>
      </c>
      <c r="L39" s="34"/>
      <c r="M39" s="21"/>
      <c r="N39" s="20">
        <v>258.37</v>
      </c>
      <c r="O39" s="2"/>
      <c r="P39" s="15"/>
      <c r="Q39" s="26">
        <f>ROUND(E39/15,0)</f>
        <v>4919</v>
      </c>
      <c r="R39" s="27"/>
      <c r="S39" s="26">
        <f>ROUND(G39/12,0)</f>
        <v>147</v>
      </c>
      <c r="T39" s="21"/>
      <c r="U39" s="26">
        <f>Q39+S39</f>
        <v>5066</v>
      </c>
      <c r="V39" s="21"/>
      <c r="W39" s="25">
        <f>ROUND(U39/N39,1)</f>
        <v>19.6</v>
      </c>
      <c r="X39" s="21"/>
      <c r="Y39" s="2"/>
      <c r="Z39" s="22"/>
      <c r="AA39" s="16"/>
      <c r="AB39" s="2"/>
      <c r="AC39" s="2"/>
    </row>
    <row r="40" spans="3:29" ht="12" customHeight="1">
      <c r="C40" s="4" t="s">
        <v>26</v>
      </c>
      <c r="D40" s="33"/>
      <c r="E40" s="26">
        <v>69366</v>
      </c>
      <c r="F40" s="27"/>
      <c r="G40" s="26">
        <v>1788</v>
      </c>
      <c r="H40" s="27"/>
      <c r="I40" s="26">
        <f>E40+G40</f>
        <v>71154</v>
      </c>
      <c r="J40" s="21"/>
      <c r="K40" s="24">
        <f>ROUND(I40/N40,0)</f>
        <v>289</v>
      </c>
      <c r="L40" s="34"/>
      <c r="M40" s="21"/>
      <c r="N40" s="20">
        <v>246.57</v>
      </c>
      <c r="O40" s="2"/>
      <c r="P40" s="15"/>
      <c r="Q40" s="26">
        <f>ROUND(E40/15,0)</f>
        <v>4624</v>
      </c>
      <c r="R40" s="27"/>
      <c r="S40" s="26">
        <f>ROUND(G40/12,0)</f>
        <v>149</v>
      </c>
      <c r="T40" s="21"/>
      <c r="U40" s="26">
        <f>Q40+S40</f>
        <v>4773</v>
      </c>
      <c r="V40" s="21"/>
      <c r="W40" s="25">
        <f>ROUND(U40/N40,1)</f>
        <v>19.4</v>
      </c>
      <c r="X40" s="21"/>
      <c r="Y40" s="2"/>
      <c r="Z40" s="59">
        <f>ROUND(U39+U40,0)/2</f>
        <v>4919.5</v>
      </c>
      <c r="AA40" s="16"/>
      <c r="AB40" s="2"/>
      <c r="AC40" s="2"/>
    </row>
    <row r="41" spans="3:29" ht="12" customHeight="1">
      <c r="C41" s="34"/>
      <c r="D41" s="21"/>
      <c r="E41" s="27"/>
      <c r="F41" s="27"/>
      <c r="G41" s="27"/>
      <c r="H41" s="27"/>
      <c r="I41" s="27"/>
      <c r="J41" s="21"/>
      <c r="K41" s="21"/>
      <c r="L41" s="34"/>
      <c r="M41" s="21"/>
      <c r="N41" s="18"/>
      <c r="O41" s="2"/>
      <c r="P41" s="15"/>
      <c r="Q41" s="27"/>
      <c r="R41" s="27"/>
      <c r="S41" s="27"/>
      <c r="T41" s="21"/>
      <c r="U41" s="27"/>
      <c r="V41" s="21"/>
      <c r="W41" s="21"/>
      <c r="X41" s="21"/>
      <c r="Y41" s="2"/>
      <c r="Z41" s="22"/>
      <c r="AA41" s="16"/>
      <c r="AB41" s="2"/>
      <c r="AC41" s="2"/>
    </row>
    <row r="42" spans="3:29" ht="12" customHeight="1">
      <c r="C42" s="4" t="s">
        <v>27</v>
      </c>
      <c r="D42" s="33"/>
      <c r="E42" s="26">
        <v>72974</v>
      </c>
      <c r="F42" s="27"/>
      <c r="G42" s="26">
        <v>2068</v>
      </c>
      <c r="H42" s="27"/>
      <c r="I42" s="26">
        <v>75042</v>
      </c>
      <c r="J42" s="21"/>
      <c r="K42" s="24">
        <f>ROUND(I42/N42,0)</f>
        <v>270</v>
      </c>
      <c r="L42" s="34"/>
      <c r="M42" s="21"/>
      <c r="N42" s="20">
        <v>277.76</v>
      </c>
      <c r="O42" s="2"/>
      <c r="P42" s="15"/>
      <c r="Q42" s="26">
        <v>4864</v>
      </c>
      <c r="R42" s="27"/>
      <c r="S42" s="26">
        <v>181</v>
      </c>
      <c r="T42" s="21"/>
      <c r="U42" s="26">
        <f>Q42+S42</f>
        <v>5045</v>
      </c>
      <c r="V42" s="21"/>
      <c r="W42" s="25">
        <f>ROUND(U42/N42,1)</f>
        <v>18.2</v>
      </c>
      <c r="X42" s="21"/>
      <c r="Y42" s="2"/>
      <c r="Z42" s="22"/>
      <c r="AA42" s="16"/>
      <c r="AB42" s="2"/>
      <c r="AC42" s="2"/>
    </row>
    <row r="43" spans="3:29" ht="12" customHeight="1">
      <c r="C43" s="54" t="s">
        <v>28</v>
      </c>
      <c r="D43" s="55"/>
      <c r="E43" s="26">
        <v>70265</v>
      </c>
      <c r="F43" s="27"/>
      <c r="G43" s="26">
        <v>2148</v>
      </c>
      <c r="H43" s="27"/>
      <c r="I43" s="26">
        <f>E43+G43</f>
        <v>72413</v>
      </c>
      <c r="J43" s="21"/>
      <c r="K43" s="24" t="s">
        <v>30</v>
      </c>
      <c r="L43" s="34"/>
      <c r="M43" s="21"/>
      <c r="N43" s="20" t="s">
        <v>30</v>
      </c>
      <c r="O43" s="2"/>
      <c r="P43" s="15"/>
      <c r="Q43" s="26">
        <f>ROUND(E43/15,0)</f>
        <v>4684</v>
      </c>
      <c r="R43" s="27"/>
      <c r="S43" s="26">
        <f>ROUND(G43/12,0)</f>
        <v>179</v>
      </c>
      <c r="T43" s="21"/>
      <c r="U43" s="26">
        <f>Q43+S43</f>
        <v>4863</v>
      </c>
      <c r="V43" s="21"/>
      <c r="W43" s="25" t="s">
        <v>30</v>
      </c>
      <c r="X43" s="21"/>
      <c r="Y43" s="2"/>
      <c r="Z43" s="59">
        <f>ROUND(U42+U43,0)/2</f>
        <v>4954</v>
      </c>
      <c r="AA43" s="16"/>
      <c r="AB43" s="2"/>
      <c r="AC43" s="2"/>
    </row>
    <row r="44" spans="3:29" ht="12" customHeight="1">
      <c r="C44" s="54"/>
      <c r="D44" s="55"/>
      <c r="E44" s="26"/>
      <c r="F44" s="27"/>
      <c r="G44" s="26"/>
      <c r="H44" s="27"/>
      <c r="I44" s="26"/>
      <c r="J44" s="21"/>
      <c r="K44" s="24"/>
      <c r="L44" s="34"/>
      <c r="M44" s="21"/>
      <c r="N44" s="20"/>
      <c r="O44" s="2"/>
      <c r="P44" s="15"/>
      <c r="Q44" s="26"/>
      <c r="R44" s="27"/>
      <c r="S44" s="26"/>
      <c r="T44" s="21"/>
      <c r="U44" s="26"/>
      <c r="V44" s="21"/>
      <c r="W44" s="25"/>
      <c r="X44" s="21"/>
      <c r="Y44" s="2"/>
      <c r="Z44" s="59"/>
      <c r="AA44" s="16"/>
      <c r="AB44" s="2"/>
      <c r="AC44" s="2"/>
    </row>
    <row r="45" spans="3:29" ht="12" customHeight="1">
      <c r="C45" s="54" t="s">
        <v>29</v>
      </c>
      <c r="D45" s="55"/>
      <c r="E45" s="26">
        <v>75238</v>
      </c>
      <c r="F45" s="27"/>
      <c r="G45" s="26">
        <v>2367</v>
      </c>
      <c r="H45" s="27"/>
      <c r="I45" s="26">
        <f>E45+G45</f>
        <v>77605</v>
      </c>
      <c r="J45" s="21"/>
      <c r="K45" s="24">
        <f>ROUND(I45/N45,0)</f>
        <v>268</v>
      </c>
      <c r="L45" s="34"/>
      <c r="M45" s="21"/>
      <c r="N45" s="20">
        <v>289.06</v>
      </c>
      <c r="O45" s="2"/>
      <c r="P45" s="15"/>
      <c r="Q45" s="26">
        <f>ROUND(E45/15,0)</f>
        <v>5016</v>
      </c>
      <c r="R45" s="27"/>
      <c r="S45" s="26">
        <f aca="true" t="shared" si="0" ref="S45:S54">ROUND(G45/12,0)</f>
        <v>197</v>
      </c>
      <c r="T45" s="21"/>
      <c r="U45" s="26">
        <f>Q45+S45</f>
        <v>5213</v>
      </c>
      <c r="V45" s="21"/>
      <c r="W45" s="25">
        <f>ROUND(U45/N45,1)</f>
        <v>18</v>
      </c>
      <c r="X45" s="21"/>
      <c r="Y45" s="2"/>
      <c r="Z45" s="22"/>
      <c r="AA45" s="16"/>
      <c r="AB45" s="2"/>
      <c r="AC45" s="2"/>
    </row>
    <row r="46" spans="3:29" ht="12" customHeight="1">
      <c r="C46" s="4" t="s">
        <v>37</v>
      </c>
      <c r="D46" s="33"/>
      <c r="E46" s="26">
        <v>71697</v>
      </c>
      <c r="F46" s="27"/>
      <c r="G46" s="26">
        <v>2420</v>
      </c>
      <c r="H46" s="27"/>
      <c r="I46" s="26">
        <f aca="true" t="shared" si="1" ref="I46:I54">E46+G46</f>
        <v>74117</v>
      </c>
      <c r="J46" s="21"/>
      <c r="K46" s="24">
        <f>ROUND(I46/N46,0)</f>
        <v>265</v>
      </c>
      <c r="L46" s="34"/>
      <c r="M46" s="21"/>
      <c r="N46" s="20">
        <v>279.7</v>
      </c>
      <c r="O46" s="2"/>
      <c r="P46" s="15"/>
      <c r="Q46" s="26">
        <f>ROUND(E46/15,0)</f>
        <v>4780</v>
      </c>
      <c r="R46" s="27"/>
      <c r="S46" s="26">
        <f t="shared" si="0"/>
        <v>202</v>
      </c>
      <c r="T46" s="21"/>
      <c r="U46" s="26">
        <f aca="true" t="shared" si="2" ref="U46:U54">Q46+S46</f>
        <v>4982</v>
      </c>
      <c r="V46" s="21"/>
      <c r="W46" s="25">
        <f aca="true" t="shared" si="3" ref="W46:W54">ROUND(U46/N46,1)</f>
        <v>17.8</v>
      </c>
      <c r="X46" s="21"/>
      <c r="Y46" s="2"/>
      <c r="Z46" s="59">
        <f>ROUND(U45+U46,0)/2</f>
        <v>5097.5</v>
      </c>
      <c r="AA46" s="16"/>
      <c r="AB46" s="2"/>
      <c r="AC46" s="2"/>
    </row>
    <row r="47" spans="3:29" ht="12" customHeight="1">
      <c r="C47" s="34"/>
      <c r="D47" s="21"/>
      <c r="E47" s="27"/>
      <c r="F47" s="27"/>
      <c r="G47" s="27"/>
      <c r="H47" s="27"/>
      <c r="I47" s="26" t="s">
        <v>42</v>
      </c>
      <c r="J47" s="21"/>
      <c r="K47" s="21"/>
      <c r="L47" s="34"/>
      <c r="M47" s="21"/>
      <c r="N47" s="18"/>
      <c r="O47" s="2"/>
      <c r="P47" s="15"/>
      <c r="Q47" s="27"/>
      <c r="R47" s="27"/>
      <c r="S47" s="26" t="s">
        <v>42</v>
      </c>
      <c r="T47" s="21"/>
      <c r="U47" s="26" t="s">
        <v>42</v>
      </c>
      <c r="V47" s="21"/>
      <c r="W47" s="25" t="s">
        <v>42</v>
      </c>
      <c r="X47" s="21"/>
      <c r="Y47" s="2"/>
      <c r="Z47" s="22"/>
      <c r="AA47" s="16"/>
      <c r="AB47" s="2"/>
      <c r="AC47" s="2"/>
    </row>
    <row r="48" spans="3:29" ht="12" customHeight="1">
      <c r="C48" s="4" t="s">
        <v>38</v>
      </c>
      <c r="D48" s="33"/>
      <c r="E48" s="26">
        <v>76706</v>
      </c>
      <c r="F48" s="27"/>
      <c r="G48" s="26">
        <v>2367</v>
      </c>
      <c r="H48" s="27"/>
      <c r="I48" s="26">
        <f t="shared" si="1"/>
        <v>79073</v>
      </c>
      <c r="J48" s="21"/>
      <c r="K48" s="24">
        <f>ROUND(I48/N48,0)</f>
        <v>275</v>
      </c>
      <c r="L48" s="34"/>
      <c r="M48" s="21"/>
      <c r="N48" s="20">
        <v>287.67</v>
      </c>
      <c r="O48" s="2"/>
      <c r="P48" s="15"/>
      <c r="Q48" s="26">
        <f>ROUND(E48/15,0)</f>
        <v>5114</v>
      </c>
      <c r="R48" s="27"/>
      <c r="S48" s="26">
        <f t="shared" si="0"/>
        <v>197</v>
      </c>
      <c r="T48" s="21"/>
      <c r="U48" s="26">
        <f t="shared" si="2"/>
        <v>5311</v>
      </c>
      <c r="V48" s="21"/>
      <c r="W48" s="25">
        <f t="shared" si="3"/>
        <v>18.5</v>
      </c>
      <c r="X48" s="21"/>
      <c r="Y48" s="2"/>
      <c r="Z48" s="22"/>
      <c r="AA48" s="16"/>
      <c r="AB48" s="2"/>
      <c r="AC48" s="2"/>
    </row>
    <row r="49" spans="3:29" ht="12" customHeight="1">
      <c r="C49" s="56" t="s">
        <v>40</v>
      </c>
      <c r="D49" s="33"/>
      <c r="E49" s="26">
        <v>75171</v>
      </c>
      <c r="F49" s="27"/>
      <c r="G49" s="26">
        <v>2383</v>
      </c>
      <c r="H49" s="27"/>
      <c r="I49" s="26">
        <f t="shared" si="1"/>
        <v>77554</v>
      </c>
      <c r="J49" s="21"/>
      <c r="K49" s="24">
        <f>ROUND(I49/N49,0)</f>
        <v>259</v>
      </c>
      <c r="L49" s="34"/>
      <c r="M49" s="21"/>
      <c r="N49" s="20">
        <v>299.61</v>
      </c>
      <c r="O49" s="2"/>
      <c r="P49" s="15"/>
      <c r="Q49" s="26">
        <f>ROUND(E49/15,0)</f>
        <v>5011</v>
      </c>
      <c r="R49" s="27"/>
      <c r="S49" s="26">
        <f t="shared" si="0"/>
        <v>199</v>
      </c>
      <c r="T49" s="21"/>
      <c r="U49" s="26">
        <f t="shared" si="2"/>
        <v>5210</v>
      </c>
      <c r="V49" s="21"/>
      <c r="W49" s="25">
        <f t="shared" si="3"/>
        <v>17.4</v>
      </c>
      <c r="X49" s="21"/>
      <c r="Y49" s="2"/>
      <c r="Z49" s="59">
        <f>ROUND(U48+U49,0)/2</f>
        <v>5260.5</v>
      </c>
      <c r="AA49" s="16"/>
      <c r="AB49" s="2"/>
      <c r="AC49" s="2"/>
    </row>
    <row r="50" spans="3:29" ht="12" customHeight="1">
      <c r="C50" s="4"/>
      <c r="D50" s="33"/>
      <c r="E50" s="26"/>
      <c r="F50" s="27"/>
      <c r="G50" s="26"/>
      <c r="H50" s="27"/>
      <c r="I50" s="26" t="s">
        <v>42</v>
      </c>
      <c r="J50" s="21"/>
      <c r="K50" s="24"/>
      <c r="L50" s="34"/>
      <c r="M50" s="21"/>
      <c r="N50" s="20"/>
      <c r="O50" s="2"/>
      <c r="P50" s="15"/>
      <c r="Q50" s="26" t="s">
        <v>42</v>
      </c>
      <c r="R50" s="27"/>
      <c r="S50" s="26" t="s">
        <v>42</v>
      </c>
      <c r="T50" s="21"/>
      <c r="U50" s="26" t="s">
        <v>42</v>
      </c>
      <c r="V50" s="21"/>
      <c r="W50" s="25" t="s">
        <v>42</v>
      </c>
      <c r="X50" s="21"/>
      <c r="Y50" s="2"/>
      <c r="Z50" s="59" t="s">
        <v>42</v>
      </c>
      <c r="AA50" s="16"/>
      <c r="AB50" s="2"/>
      <c r="AC50" s="2"/>
    </row>
    <row r="51" spans="3:29" ht="12" customHeight="1">
      <c r="C51" s="4" t="s">
        <v>39</v>
      </c>
      <c r="D51" s="33"/>
      <c r="E51" s="26">
        <v>75957</v>
      </c>
      <c r="F51" s="27"/>
      <c r="G51" s="26">
        <v>2846</v>
      </c>
      <c r="H51" s="27"/>
      <c r="I51" s="26">
        <f t="shared" si="1"/>
        <v>78803</v>
      </c>
      <c r="J51" s="21"/>
      <c r="K51" s="24">
        <f>ROUND(I51/N51,0)</f>
        <v>235</v>
      </c>
      <c r="L51" s="34"/>
      <c r="M51" s="21"/>
      <c r="N51" s="20">
        <v>335.31</v>
      </c>
      <c r="O51" s="2"/>
      <c r="P51" s="15"/>
      <c r="Q51" s="26">
        <f>ROUND(E51/15,0)</f>
        <v>5064</v>
      </c>
      <c r="R51" s="27"/>
      <c r="S51" s="26">
        <f t="shared" si="0"/>
        <v>237</v>
      </c>
      <c r="T51" s="21"/>
      <c r="U51" s="26">
        <f t="shared" si="2"/>
        <v>5301</v>
      </c>
      <c r="V51" s="21"/>
      <c r="W51" s="25">
        <f t="shared" si="3"/>
        <v>15.8</v>
      </c>
      <c r="X51" s="21"/>
      <c r="Y51" s="2"/>
      <c r="Z51" s="59" t="s">
        <v>42</v>
      </c>
      <c r="AA51" s="16"/>
      <c r="AB51" s="2"/>
      <c r="AC51" s="2"/>
    </row>
    <row r="52" spans="3:29" ht="12" customHeight="1">
      <c r="C52" s="56" t="s">
        <v>43</v>
      </c>
      <c r="D52" s="33"/>
      <c r="E52" s="26">
        <v>71660</v>
      </c>
      <c r="F52" s="27"/>
      <c r="G52" s="26">
        <v>2827</v>
      </c>
      <c r="H52" s="27"/>
      <c r="I52" s="26">
        <f t="shared" si="1"/>
        <v>74487</v>
      </c>
      <c r="J52" s="21"/>
      <c r="K52" s="24">
        <f>ROUND(I52/N52,0)</f>
        <v>240</v>
      </c>
      <c r="L52" s="34"/>
      <c r="M52" s="21"/>
      <c r="N52" s="20">
        <v>309.77</v>
      </c>
      <c r="O52" s="2"/>
      <c r="P52" s="15"/>
      <c r="Q52" s="26">
        <f>ROUND(E52/15,0)</f>
        <v>4777</v>
      </c>
      <c r="R52" s="27"/>
      <c r="S52" s="26">
        <f>ROUND(G52/12,0)</f>
        <v>236</v>
      </c>
      <c r="T52" s="21"/>
      <c r="U52" s="26">
        <f t="shared" si="2"/>
        <v>5013</v>
      </c>
      <c r="V52" s="21"/>
      <c r="W52" s="25">
        <f t="shared" si="3"/>
        <v>16.2</v>
      </c>
      <c r="X52" s="21"/>
      <c r="Y52" s="2"/>
      <c r="Z52" s="59">
        <f>ROUND(U51+U52,0)/2</f>
        <v>5157</v>
      </c>
      <c r="AA52" s="16"/>
      <c r="AB52" s="2"/>
      <c r="AC52" s="2"/>
    </row>
    <row r="53" spans="3:29" ht="12" customHeight="1">
      <c r="C53" s="4"/>
      <c r="D53" s="33"/>
      <c r="E53" s="26"/>
      <c r="F53" s="27"/>
      <c r="G53" s="26"/>
      <c r="H53" s="27"/>
      <c r="I53" s="26" t="s">
        <v>42</v>
      </c>
      <c r="J53" s="21"/>
      <c r="K53" s="24" t="s">
        <v>42</v>
      </c>
      <c r="L53" s="34"/>
      <c r="M53" s="21"/>
      <c r="N53" s="20"/>
      <c r="O53" s="2"/>
      <c r="P53" s="15"/>
      <c r="Q53" s="26" t="s">
        <v>42</v>
      </c>
      <c r="R53" s="27"/>
      <c r="S53" s="26" t="s">
        <v>42</v>
      </c>
      <c r="T53" s="21"/>
      <c r="U53" s="26" t="s">
        <v>42</v>
      </c>
      <c r="V53" s="21"/>
      <c r="W53" s="25" t="s">
        <v>42</v>
      </c>
      <c r="X53" s="21"/>
      <c r="Y53" s="2"/>
      <c r="Z53" s="22"/>
      <c r="AA53" s="16"/>
      <c r="AB53" s="2"/>
      <c r="AC53" s="2"/>
    </row>
    <row r="54" spans="3:29" ht="12" customHeight="1">
      <c r="C54" s="4" t="s">
        <v>44</v>
      </c>
      <c r="D54" s="33"/>
      <c r="E54" s="26">
        <v>76984</v>
      </c>
      <c r="F54" s="27"/>
      <c r="G54" s="26">
        <v>2900</v>
      </c>
      <c r="H54" s="27"/>
      <c r="I54" s="26">
        <f t="shared" si="1"/>
        <v>79884</v>
      </c>
      <c r="J54" s="21"/>
      <c r="K54" s="24">
        <f>ROUND(I54/N54,0)</f>
        <v>239</v>
      </c>
      <c r="L54" s="34"/>
      <c r="M54" s="21"/>
      <c r="N54" s="20">
        <v>333.87</v>
      </c>
      <c r="O54" s="2"/>
      <c r="P54" s="15"/>
      <c r="Q54" s="26">
        <v>5132</v>
      </c>
      <c r="R54" s="27"/>
      <c r="S54" s="26">
        <f t="shared" si="0"/>
        <v>242</v>
      </c>
      <c r="T54" s="21"/>
      <c r="U54" s="26">
        <f t="shared" si="2"/>
        <v>5374</v>
      </c>
      <c r="V54" s="21"/>
      <c r="W54" s="25">
        <f t="shared" si="3"/>
        <v>16.1</v>
      </c>
      <c r="X54" s="21"/>
      <c r="Y54" s="2"/>
      <c r="Z54" s="22"/>
      <c r="AA54" s="16"/>
      <c r="AB54" s="2"/>
      <c r="AC54" s="2"/>
    </row>
    <row r="55" spans="3:29" ht="12" customHeight="1">
      <c r="C55" s="56" t="s">
        <v>45</v>
      </c>
      <c r="D55" s="33"/>
      <c r="E55" s="26">
        <v>74937</v>
      </c>
      <c r="F55" s="27"/>
      <c r="G55" s="26">
        <v>2869</v>
      </c>
      <c r="H55" s="27"/>
      <c r="I55" s="26">
        <f>E55+G55</f>
        <v>77806</v>
      </c>
      <c r="J55" s="21"/>
      <c r="K55" s="24">
        <f>ROUND(I55/N55,0)</f>
        <v>241</v>
      </c>
      <c r="L55" s="34"/>
      <c r="M55" s="21"/>
      <c r="N55" s="57">
        <v>323.2</v>
      </c>
      <c r="O55" s="2"/>
      <c r="P55" s="15"/>
      <c r="Q55" s="26">
        <v>4996</v>
      </c>
      <c r="R55" s="27"/>
      <c r="S55" s="26">
        <v>239</v>
      </c>
      <c r="T55" s="21"/>
      <c r="U55" s="26">
        <f>Q55+S55</f>
        <v>5235</v>
      </c>
      <c r="V55" s="21"/>
      <c r="W55" s="25">
        <f>ROUND(U55/N55,1)</f>
        <v>16.2</v>
      </c>
      <c r="X55" s="21"/>
      <c r="Y55" s="2"/>
      <c r="Z55" s="22">
        <f>+(U54+U55)/2</f>
        <v>5304.5</v>
      </c>
      <c r="AA55" s="16"/>
      <c r="AB55" s="2"/>
      <c r="AC55" s="2"/>
    </row>
    <row r="56" spans="3:29" ht="12" customHeight="1">
      <c r="C56" s="4"/>
      <c r="D56" s="33"/>
      <c r="E56" s="26"/>
      <c r="F56" s="27"/>
      <c r="G56" s="26"/>
      <c r="H56" s="27"/>
      <c r="I56" s="26"/>
      <c r="J56" s="21"/>
      <c r="K56" s="24"/>
      <c r="L56" s="34"/>
      <c r="M56" s="21"/>
      <c r="N56" s="20"/>
      <c r="O56" s="2"/>
      <c r="P56" s="15"/>
      <c r="Q56" s="26"/>
      <c r="R56" s="27"/>
      <c r="S56" s="26"/>
      <c r="T56" s="21"/>
      <c r="U56" s="26"/>
      <c r="V56" s="21"/>
      <c r="W56" s="25"/>
      <c r="X56" s="21"/>
      <c r="Y56" s="2"/>
      <c r="Z56" s="22"/>
      <c r="AA56" s="16"/>
      <c r="AB56" s="2"/>
      <c r="AC56" s="2"/>
    </row>
    <row r="57" spans="3:29" ht="12" customHeight="1">
      <c r="C57" s="4" t="s">
        <v>46</v>
      </c>
      <c r="D57" s="33"/>
      <c r="E57" s="26">
        <v>77642</v>
      </c>
      <c r="F57" s="27"/>
      <c r="G57" s="26">
        <v>2823</v>
      </c>
      <c r="H57" s="27"/>
      <c r="I57" s="26">
        <f>E57+G57</f>
        <v>80465</v>
      </c>
      <c r="J57" s="21"/>
      <c r="K57" s="24">
        <f>ROUND(I57/N57,0)</f>
        <v>252</v>
      </c>
      <c r="L57" s="34"/>
      <c r="M57" s="21"/>
      <c r="N57" s="57">
        <v>319.37</v>
      </c>
      <c r="O57" s="2"/>
      <c r="P57" s="15"/>
      <c r="Q57" s="26">
        <v>5176.1</v>
      </c>
      <c r="R57" s="27"/>
      <c r="S57" s="26">
        <v>235</v>
      </c>
      <c r="T57" s="21"/>
      <c r="U57" s="26">
        <f>Q57+S57</f>
        <v>5411.1</v>
      </c>
      <c r="V57" s="21"/>
      <c r="W57" s="25">
        <f>ROUND(U57/N57,1)</f>
        <v>16.9</v>
      </c>
      <c r="X57" s="21"/>
      <c r="Y57" s="2"/>
      <c r="Z57" s="22"/>
      <c r="AA57" s="16"/>
      <c r="AB57" s="2"/>
      <c r="AC57" s="2"/>
    </row>
    <row r="58" spans="3:29" ht="12" customHeight="1">
      <c r="C58" s="56" t="s">
        <v>49</v>
      </c>
      <c r="D58" s="33"/>
      <c r="E58" s="26">
        <v>73634</v>
      </c>
      <c r="F58" s="27"/>
      <c r="G58" s="26">
        <v>2621</v>
      </c>
      <c r="H58" s="27"/>
      <c r="I58" s="26">
        <f>E58+G58</f>
        <v>76255</v>
      </c>
      <c r="J58" s="21"/>
      <c r="K58" s="24">
        <f>ROUND(I58/N58,0)</f>
        <v>241</v>
      </c>
      <c r="L58" s="34"/>
      <c r="M58" s="21"/>
      <c r="N58" s="57">
        <v>316.88</v>
      </c>
      <c r="O58" s="2"/>
      <c r="P58" s="15"/>
      <c r="Q58" s="26">
        <v>4910</v>
      </c>
      <c r="R58" s="27"/>
      <c r="S58" s="26">
        <v>218</v>
      </c>
      <c r="T58" s="21"/>
      <c r="U58" s="26">
        <f>Q58+S58</f>
        <v>5128</v>
      </c>
      <c r="V58" s="21"/>
      <c r="W58" s="25">
        <f>ROUND(U58/N58,1)</f>
        <v>16.2</v>
      </c>
      <c r="X58" s="21"/>
      <c r="Y58" s="2"/>
      <c r="Z58" s="22">
        <f>+(U57+U58)/2</f>
        <v>5269.55</v>
      </c>
      <c r="AA58" s="16"/>
      <c r="AB58" s="2"/>
      <c r="AC58" s="2"/>
    </row>
    <row r="59" spans="3:29" ht="12" customHeight="1">
      <c r="C59" s="4"/>
      <c r="D59" s="33"/>
      <c r="E59" s="26"/>
      <c r="F59" s="27"/>
      <c r="G59" s="26"/>
      <c r="H59" s="27"/>
      <c r="I59" s="26"/>
      <c r="J59" s="21"/>
      <c r="K59" s="24"/>
      <c r="L59" s="34"/>
      <c r="M59" s="21"/>
      <c r="N59" s="20"/>
      <c r="O59" s="2"/>
      <c r="P59" s="15"/>
      <c r="Q59" s="26"/>
      <c r="R59" s="27"/>
      <c r="S59" s="26"/>
      <c r="T59" s="21"/>
      <c r="U59" s="26"/>
      <c r="V59" s="21"/>
      <c r="W59" s="25"/>
      <c r="X59" s="21"/>
      <c r="Y59" s="2"/>
      <c r="Z59" s="22"/>
      <c r="AA59" s="16"/>
      <c r="AB59" s="2"/>
      <c r="AC59" s="2"/>
    </row>
    <row r="60" spans="3:29" ht="12" customHeight="1">
      <c r="C60" s="4" t="s">
        <v>50</v>
      </c>
      <c r="D60" s="33"/>
      <c r="E60" s="26">
        <v>79128</v>
      </c>
      <c r="F60" s="27"/>
      <c r="G60" s="26">
        <v>2688</v>
      </c>
      <c r="H60" s="27"/>
      <c r="I60" s="26">
        <f>E60+G60</f>
        <v>81816</v>
      </c>
      <c r="J60" s="21"/>
      <c r="K60" s="24">
        <f>ROUND(I60/N60,0)</f>
        <v>255</v>
      </c>
      <c r="L60" s="34"/>
      <c r="M60" s="21"/>
      <c r="N60" s="57">
        <v>320.46</v>
      </c>
      <c r="O60" s="2"/>
      <c r="P60" s="15"/>
      <c r="Q60" s="26">
        <v>5269</v>
      </c>
      <c r="R60" s="27"/>
      <c r="S60" s="26">
        <v>229</v>
      </c>
      <c r="T60" s="21"/>
      <c r="U60" s="26">
        <f>Q60+S60</f>
        <v>5498</v>
      </c>
      <c r="V60" s="21"/>
      <c r="W60" s="25">
        <f>ROUND(U60/N60,1)</f>
        <v>17.2</v>
      </c>
      <c r="X60" s="21"/>
      <c r="Y60" s="2"/>
      <c r="Z60" s="22"/>
      <c r="AA60" s="16"/>
      <c r="AB60" s="2"/>
      <c r="AC60" s="2"/>
    </row>
    <row r="61" spans="3:29" ht="12" customHeight="1">
      <c r="C61" s="4"/>
      <c r="D61" s="38"/>
      <c r="E61" s="39"/>
      <c r="F61" s="40"/>
      <c r="G61" s="39"/>
      <c r="H61" s="40"/>
      <c r="I61" s="39"/>
      <c r="J61" s="41"/>
      <c r="K61" s="42"/>
      <c r="L61" s="43"/>
      <c r="M61" s="21"/>
      <c r="N61" s="46"/>
      <c r="O61" s="2"/>
      <c r="P61" s="47"/>
      <c r="Q61" s="39"/>
      <c r="R61" s="40"/>
      <c r="S61" s="39"/>
      <c r="T61" s="41"/>
      <c r="U61" s="39"/>
      <c r="V61" s="41"/>
      <c r="W61" s="48"/>
      <c r="X61" s="41"/>
      <c r="Y61" s="49"/>
      <c r="Z61" s="60"/>
      <c r="AA61" s="50"/>
      <c r="AB61" s="2"/>
      <c r="AC61" s="2"/>
    </row>
    <row r="62" spans="3:29" ht="8.25" customHeight="1">
      <c r="C62" s="35"/>
      <c r="D62" s="44"/>
      <c r="E62" s="44"/>
      <c r="F62" s="44"/>
      <c r="G62" s="44"/>
      <c r="H62" s="44"/>
      <c r="I62" s="45"/>
      <c r="J62" s="44"/>
      <c r="K62" s="45"/>
      <c r="L62" s="44"/>
      <c r="M62" s="21"/>
      <c r="N62" s="44"/>
      <c r="O62" s="2"/>
      <c r="P62" s="51"/>
      <c r="Q62" s="45"/>
      <c r="R62" s="44"/>
      <c r="S62" s="45"/>
      <c r="T62" s="44"/>
      <c r="U62" s="52"/>
      <c r="V62" s="44"/>
      <c r="W62" s="53"/>
      <c r="X62" s="44"/>
      <c r="Y62" s="51"/>
      <c r="Z62" s="61"/>
      <c r="AA62" s="51"/>
      <c r="AB62" s="2"/>
      <c r="AC62" s="2"/>
    </row>
    <row r="63" spans="3:29" ht="12.75">
      <c r="C63" s="21"/>
      <c r="D63" s="36" t="s">
        <v>34</v>
      </c>
      <c r="E63" s="36" t="s">
        <v>51</v>
      </c>
      <c r="F63" s="21"/>
      <c r="G63" s="21"/>
      <c r="H63" s="21"/>
      <c r="I63" s="21"/>
      <c r="J63" s="21"/>
      <c r="K63" s="21"/>
      <c r="L63" s="21"/>
      <c r="M63" s="21"/>
      <c r="N63" s="21"/>
      <c r="O63" s="2"/>
      <c r="P63" s="2"/>
      <c r="Q63" s="21"/>
      <c r="R63" s="21"/>
      <c r="S63" s="21"/>
      <c r="T63" s="21"/>
      <c r="U63" s="27"/>
      <c r="V63" s="21"/>
      <c r="W63" s="21"/>
      <c r="X63" s="21"/>
      <c r="Y63" s="2"/>
      <c r="Z63" s="59"/>
      <c r="AA63" s="2"/>
      <c r="AB63" s="2"/>
      <c r="AC63" s="2"/>
    </row>
    <row r="64" spans="3:29" ht="12.75">
      <c r="C64" s="21"/>
      <c r="D64" s="36" t="s">
        <v>35</v>
      </c>
      <c r="E64" s="36" t="s">
        <v>36</v>
      </c>
      <c r="F64" s="21"/>
      <c r="G64" s="21"/>
      <c r="H64" s="21"/>
      <c r="I64" s="21"/>
      <c r="J64" s="21"/>
      <c r="K64" s="21"/>
      <c r="L64" s="21"/>
      <c r="M64" s="21"/>
      <c r="N64" s="21"/>
      <c r="O64" s="2"/>
      <c r="P64" s="2"/>
      <c r="Q64" s="21"/>
      <c r="R64" s="21"/>
      <c r="S64" s="21"/>
      <c r="T64" s="21"/>
      <c r="U64" s="27"/>
      <c r="V64" s="21"/>
      <c r="W64" s="21"/>
      <c r="X64" s="21"/>
      <c r="Y64" s="2"/>
      <c r="Z64" s="59"/>
      <c r="AA64" s="2"/>
      <c r="AB64" s="2"/>
      <c r="AC64" s="2"/>
    </row>
    <row r="65" spans="3:29" ht="12.75"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"/>
      <c r="P65" s="2"/>
      <c r="Q65" s="21"/>
      <c r="R65" s="21"/>
      <c r="S65" s="21"/>
      <c r="T65" s="21"/>
      <c r="U65" s="27"/>
      <c r="V65" s="21"/>
      <c r="W65" s="21"/>
      <c r="X65" s="21"/>
      <c r="Y65" s="2"/>
      <c r="Z65" s="59"/>
      <c r="AA65" s="2"/>
      <c r="AB65" s="2"/>
      <c r="AC65" s="2"/>
    </row>
    <row r="66" spans="3:29" ht="12.75"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"/>
      <c r="P66" s="2"/>
      <c r="Q66" s="21"/>
      <c r="R66" s="21"/>
      <c r="S66" s="21"/>
      <c r="T66" s="21"/>
      <c r="U66" s="27"/>
      <c r="V66" s="21"/>
      <c r="W66" s="21"/>
      <c r="X66" s="21"/>
      <c r="Y66" s="2"/>
      <c r="Z66" s="59"/>
      <c r="AA66" s="2"/>
      <c r="AB66" s="2"/>
      <c r="AC66" s="2"/>
    </row>
    <row r="67" spans="3:29" ht="12.75"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"/>
      <c r="P67" s="2"/>
      <c r="Q67" s="21"/>
      <c r="R67" s="21"/>
      <c r="S67" s="21"/>
      <c r="T67" s="21"/>
      <c r="U67" s="27"/>
      <c r="V67" s="21"/>
      <c r="W67" s="21"/>
      <c r="X67" s="21"/>
      <c r="Y67" s="2"/>
      <c r="Z67" s="59"/>
      <c r="AA67" s="2"/>
      <c r="AB67" s="2"/>
      <c r="AC67" s="2"/>
    </row>
    <row r="68" spans="3:29" ht="12.75"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"/>
      <c r="P68" s="2"/>
      <c r="Q68" s="21"/>
      <c r="R68" s="21"/>
      <c r="S68" s="21"/>
      <c r="T68" s="21"/>
      <c r="U68" s="27"/>
      <c r="V68" s="21"/>
      <c r="W68" s="21"/>
      <c r="X68" s="21"/>
      <c r="Y68" s="2"/>
      <c r="Z68" s="59"/>
      <c r="AA68" s="2"/>
      <c r="AB68" s="2"/>
      <c r="AC68" s="2"/>
    </row>
    <row r="69" spans="3:29" ht="12.75"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"/>
      <c r="P69" s="2"/>
      <c r="Q69" s="2"/>
      <c r="R69" s="2"/>
      <c r="S69" s="2"/>
      <c r="T69" s="2"/>
      <c r="U69" s="22"/>
      <c r="V69" s="2"/>
      <c r="W69" s="2"/>
      <c r="X69" s="2"/>
      <c r="Y69" s="2"/>
      <c r="Z69" s="59"/>
      <c r="AA69" s="2"/>
      <c r="AB69" s="2"/>
      <c r="AC69" s="2"/>
    </row>
    <row r="70" spans="3:29" ht="12.75"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"/>
      <c r="P70" s="2"/>
      <c r="Q70" s="2"/>
      <c r="R70" s="2"/>
      <c r="S70" s="2"/>
      <c r="T70" s="2"/>
      <c r="U70" s="22"/>
      <c r="V70" s="2"/>
      <c r="W70" s="2"/>
      <c r="X70" s="2"/>
      <c r="Y70" s="2"/>
      <c r="Z70" s="59"/>
      <c r="AA70" s="2"/>
      <c r="AB70" s="2"/>
      <c r="AC70" s="2"/>
    </row>
    <row r="71" spans="3:29" ht="12.75"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"/>
      <c r="P71" s="2"/>
      <c r="Q71" s="2"/>
      <c r="R71" s="2"/>
      <c r="S71" s="2"/>
      <c r="T71" s="2"/>
      <c r="U71" s="22"/>
      <c r="V71" s="2"/>
      <c r="W71" s="2"/>
      <c r="X71" s="2"/>
      <c r="Y71" s="2"/>
      <c r="Z71" s="59"/>
      <c r="AA71" s="2"/>
      <c r="AB71" s="2"/>
      <c r="AC71" s="2"/>
    </row>
    <row r="72" spans="3:29" ht="12.75"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"/>
      <c r="P72" s="2"/>
      <c r="Q72" s="2"/>
      <c r="R72" s="2"/>
      <c r="S72" s="2"/>
      <c r="T72" s="2"/>
      <c r="U72" s="22"/>
      <c r="V72" s="2"/>
      <c r="W72" s="2"/>
      <c r="X72" s="2"/>
      <c r="Y72" s="2"/>
      <c r="Z72" s="59"/>
      <c r="AA72" s="2"/>
      <c r="AB72" s="2"/>
      <c r="AC72" s="2"/>
    </row>
    <row r="73" spans="3:29" ht="12.75"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59"/>
      <c r="AA73" s="2"/>
      <c r="AB73" s="2"/>
      <c r="AC73" s="2"/>
    </row>
    <row r="74" spans="3:29" ht="12.7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59"/>
      <c r="AA74" s="2"/>
      <c r="AB74" s="2"/>
      <c r="AC74" s="2"/>
    </row>
    <row r="75" spans="3:29" ht="12.7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59"/>
      <c r="AA75" s="2"/>
      <c r="AB75" s="2"/>
      <c r="AC75" s="2"/>
    </row>
    <row r="76" spans="3:29" ht="12.7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59"/>
      <c r="AA76" s="2"/>
      <c r="AB76" s="2"/>
      <c r="AC76" s="2"/>
    </row>
    <row r="77" spans="3:29" ht="12.7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59"/>
      <c r="AA77" s="2"/>
      <c r="AB77" s="2"/>
      <c r="AC77" s="2"/>
    </row>
    <row r="78" spans="3:29" ht="12.7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59"/>
      <c r="AA78" s="2"/>
      <c r="AB78" s="2"/>
      <c r="AC78" s="2"/>
    </row>
    <row r="79" spans="3:29" ht="12.7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59"/>
      <c r="AA79" s="2"/>
      <c r="AB79" s="2"/>
      <c r="AC79" s="2"/>
    </row>
    <row r="80" spans="3:29" ht="12.7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59"/>
      <c r="AA80" s="2"/>
      <c r="AB80" s="2"/>
      <c r="AC80" s="2"/>
    </row>
    <row r="81" spans="3:29" ht="12.7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59"/>
      <c r="AA81" s="2"/>
      <c r="AB81" s="2"/>
      <c r="AC81" s="2"/>
    </row>
    <row r="82" spans="3:29" ht="12.7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59"/>
      <c r="AA82" s="2"/>
      <c r="AB82" s="2"/>
      <c r="AC82" s="2"/>
    </row>
    <row r="83" spans="3:29" ht="12.7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59"/>
      <c r="AA83" s="2"/>
      <c r="AB83" s="2"/>
      <c r="AC83" s="2"/>
    </row>
    <row r="84" spans="3:29" ht="12.7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59"/>
      <c r="AA84" s="2"/>
      <c r="AB84" s="2"/>
      <c r="AC84" s="2"/>
    </row>
    <row r="85" spans="3:29" ht="12.7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59"/>
      <c r="AA85" s="2"/>
      <c r="AB85" s="2"/>
      <c r="AC85" s="2"/>
    </row>
    <row r="86" spans="3:29" ht="12.7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59"/>
      <c r="AA86" s="2"/>
      <c r="AB86" s="2"/>
      <c r="AC86" s="2"/>
    </row>
    <row r="87" spans="3:29" ht="12.7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59"/>
      <c r="AA87" s="2"/>
      <c r="AB87" s="2"/>
      <c r="AC87" s="2"/>
    </row>
    <row r="88" spans="3:29" ht="12.7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59"/>
      <c r="AA88" s="2"/>
      <c r="AB88" s="2"/>
      <c r="AC88" s="2"/>
    </row>
    <row r="89" spans="3:29" ht="12.7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59"/>
      <c r="AA89" s="2"/>
      <c r="AB89" s="2"/>
      <c r="AC89" s="2"/>
    </row>
    <row r="90" spans="3:29" ht="12.7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59"/>
      <c r="AA90" s="2"/>
      <c r="AB90" s="2"/>
      <c r="AC90" s="2"/>
    </row>
    <row r="91" spans="3:29" ht="12.7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59"/>
      <c r="AA91" s="2"/>
      <c r="AB91" s="2"/>
      <c r="AC91" s="2"/>
    </row>
    <row r="92" spans="3:29" ht="12.7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59"/>
      <c r="AA92" s="2"/>
      <c r="AB92" s="2"/>
      <c r="AC92" s="2"/>
    </row>
    <row r="93" spans="3:29" ht="12.7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59"/>
      <c r="AA93" s="2"/>
      <c r="AB93" s="2"/>
      <c r="AC93" s="2"/>
    </row>
    <row r="94" spans="3:29" ht="12.7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59"/>
      <c r="AA94" s="2"/>
      <c r="AB94" s="2"/>
      <c r="AC94" s="2"/>
    </row>
    <row r="95" spans="3:29" ht="12.7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2"/>
      <c r="AA95" s="2"/>
      <c r="AB95" s="2"/>
      <c r="AC95" s="2"/>
    </row>
    <row r="96" spans="3:29" ht="12.7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2"/>
      <c r="AA96" s="2"/>
      <c r="AB96" s="2"/>
      <c r="AC96" s="2"/>
    </row>
    <row r="97" spans="3:29" ht="12.7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2"/>
      <c r="AA97" s="2"/>
      <c r="AB97" s="2"/>
      <c r="AC97" s="2"/>
    </row>
    <row r="98" spans="3:29" ht="12.7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2"/>
      <c r="AA98" s="2"/>
      <c r="AB98" s="2"/>
      <c r="AC98" s="2"/>
    </row>
    <row r="99" spans="3:29" ht="12.7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2"/>
      <c r="AA99" s="2"/>
      <c r="AB99" s="2"/>
      <c r="AC99" s="2"/>
    </row>
    <row r="100" spans="3:29" ht="12.7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2"/>
      <c r="AA100" s="2"/>
      <c r="AB100" s="2"/>
      <c r="AC100" s="2"/>
    </row>
    <row r="101" spans="3:29" ht="12.7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2"/>
      <c r="AA101" s="2"/>
      <c r="AB101" s="2"/>
      <c r="AC101" s="2"/>
    </row>
    <row r="102" spans="3:29" ht="12.7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2"/>
      <c r="AA102" s="2"/>
      <c r="AB102" s="2"/>
      <c r="AC102" s="2"/>
    </row>
    <row r="103" spans="3:29" ht="12.7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2"/>
      <c r="AA103" s="2"/>
      <c r="AB103" s="2"/>
      <c r="AC103" s="2"/>
    </row>
    <row r="104" spans="3:29" ht="12.7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2"/>
      <c r="AA104" s="2"/>
      <c r="AB104" s="2"/>
      <c r="AC104" s="2"/>
    </row>
    <row r="105" spans="3:29" ht="12.7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2"/>
      <c r="AA105" s="2"/>
      <c r="AB105" s="2"/>
      <c r="AC105" s="2"/>
    </row>
    <row r="106" spans="3:29" ht="12.7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2"/>
      <c r="AA106" s="2"/>
      <c r="AB106" s="2"/>
      <c r="AC106" s="2"/>
    </row>
    <row r="107" spans="3:29" ht="12.7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2"/>
      <c r="AA107" s="2"/>
      <c r="AB107" s="2"/>
      <c r="AC107" s="2"/>
    </row>
    <row r="108" spans="3:29" ht="12.7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2"/>
      <c r="AA108" s="2"/>
      <c r="AB108" s="2"/>
      <c r="AC108" s="2"/>
    </row>
    <row r="109" spans="3:29" ht="12.7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2"/>
      <c r="AA109" s="2"/>
      <c r="AB109" s="2"/>
      <c r="AC109" s="2"/>
    </row>
    <row r="110" spans="3:29" ht="12.7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2"/>
      <c r="AA110" s="2"/>
      <c r="AB110" s="2"/>
      <c r="AC110" s="2"/>
    </row>
    <row r="111" spans="3:29" ht="12.7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2"/>
      <c r="AA111" s="2"/>
      <c r="AB111" s="2"/>
      <c r="AC111" s="2"/>
    </row>
    <row r="112" spans="3:29" ht="12.7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2"/>
      <c r="AA112" s="2"/>
      <c r="AB112" s="2"/>
      <c r="AC112" s="2"/>
    </row>
    <row r="113" spans="3:29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2"/>
      <c r="AA113" s="2"/>
      <c r="AB113" s="2"/>
      <c r="AC113" s="2"/>
    </row>
    <row r="114" spans="3:29" ht="12.7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2"/>
      <c r="AA114" s="2"/>
      <c r="AB114" s="2"/>
      <c r="AC114" s="2"/>
    </row>
    <row r="115" spans="3:29" ht="12.7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2"/>
      <c r="AA115" s="2"/>
      <c r="AB115" s="2"/>
      <c r="AC115" s="2"/>
    </row>
    <row r="116" spans="3:29" ht="12.7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2"/>
      <c r="AA116" s="2"/>
      <c r="AB116" s="2"/>
      <c r="AC116" s="2"/>
    </row>
    <row r="117" spans="3:29" ht="12.7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2"/>
      <c r="AA117" s="2"/>
      <c r="AB117" s="2"/>
      <c r="AC117" s="2"/>
    </row>
    <row r="118" spans="3:29" ht="12.7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2"/>
      <c r="AA118" s="2"/>
      <c r="AB118" s="2"/>
      <c r="AC118" s="2"/>
    </row>
    <row r="119" spans="3:29" ht="12.7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2"/>
      <c r="AA119" s="2"/>
      <c r="AB119" s="2"/>
      <c r="AC119" s="2"/>
    </row>
    <row r="120" spans="3:29" ht="12.7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2"/>
      <c r="AA120" s="2"/>
      <c r="AB120" s="2"/>
      <c r="AC120" s="2"/>
    </row>
    <row r="121" spans="3:29" ht="12.7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2"/>
      <c r="AA121" s="2"/>
      <c r="AB121" s="2"/>
      <c r="AC121" s="2"/>
    </row>
    <row r="122" spans="3:29" ht="12.7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2"/>
      <c r="AA122" s="2"/>
      <c r="AB122" s="2"/>
      <c r="AC122" s="2"/>
    </row>
    <row r="123" spans="3:29" ht="12.7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2"/>
      <c r="AA123" s="2"/>
      <c r="AB123" s="2"/>
      <c r="AC123" s="2"/>
    </row>
    <row r="124" spans="3:29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2"/>
      <c r="AA124" s="2"/>
      <c r="AB124" s="2"/>
      <c r="AC124" s="2"/>
    </row>
    <row r="125" spans="3:29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2"/>
      <c r="AA125" s="2"/>
      <c r="AB125" s="2"/>
      <c r="AC125" s="2"/>
    </row>
    <row r="126" spans="3:29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2"/>
      <c r="AA126" s="2"/>
      <c r="AB126" s="2"/>
      <c r="AC126" s="2"/>
    </row>
    <row r="127" spans="3:29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2"/>
      <c r="AA127" s="2"/>
      <c r="AB127" s="2"/>
      <c r="AC127" s="2"/>
    </row>
    <row r="128" spans="3:29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2"/>
      <c r="AA128" s="2"/>
      <c r="AB128" s="2"/>
      <c r="AC128" s="2"/>
    </row>
    <row r="129" spans="3:29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2"/>
      <c r="AA129" s="2"/>
      <c r="AB129" s="2"/>
      <c r="AC129" s="2"/>
    </row>
    <row r="130" spans="3:29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2"/>
      <c r="AA130" s="2"/>
      <c r="AB130" s="2"/>
      <c r="AC130" s="2"/>
    </row>
    <row r="131" spans="3:29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2"/>
      <c r="AA131" s="2"/>
      <c r="AB131" s="2"/>
      <c r="AC131" s="2"/>
    </row>
    <row r="132" spans="3:29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2"/>
      <c r="AA132" s="2"/>
      <c r="AB132" s="2"/>
      <c r="AC132" s="2"/>
    </row>
    <row r="133" spans="3:29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2"/>
      <c r="AA133" s="2"/>
      <c r="AB133" s="2"/>
      <c r="AC133" s="2"/>
    </row>
    <row r="134" spans="3:29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2"/>
      <c r="AA134" s="2"/>
      <c r="AB134" s="2"/>
      <c r="AC134" s="2"/>
    </row>
    <row r="135" spans="3:29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2"/>
      <c r="AA135" s="2"/>
      <c r="AB135" s="2"/>
      <c r="AC135" s="2"/>
    </row>
    <row r="136" spans="3:29" ht="12.7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2"/>
      <c r="AA136" s="2"/>
      <c r="AB136" s="2"/>
      <c r="AC136" s="2"/>
    </row>
    <row r="137" spans="3:29" ht="12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2"/>
      <c r="AA137" s="2"/>
      <c r="AB137" s="2"/>
      <c r="AC137" s="2"/>
    </row>
    <row r="138" spans="3:29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2"/>
      <c r="AA138" s="2"/>
      <c r="AB138" s="2"/>
      <c r="AC138" s="2"/>
    </row>
    <row r="139" spans="3:29" ht="12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2"/>
      <c r="AA139" s="2"/>
      <c r="AB139" s="2"/>
      <c r="AC139" s="2"/>
    </row>
    <row r="140" spans="3:29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2"/>
      <c r="AA140" s="2"/>
      <c r="AB140" s="2"/>
      <c r="AC140" s="2"/>
    </row>
    <row r="141" spans="3:29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2"/>
      <c r="AA141" s="2"/>
      <c r="AB141" s="2"/>
      <c r="AC141" s="2"/>
    </row>
    <row r="142" spans="3:29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2"/>
      <c r="AA142" s="2"/>
      <c r="AB142" s="2"/>
      <c r="AC142" s="2"/>
    </row>
    <row r="143" spans="3:29" ht="12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2"/>
      <c r="AA143" s="2"/>
      <c r="AB143" s="2"/>
      <c r="AC143" s="2"/>
    </row>
    <row r="144" spans="3:29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2"/>
      <c r="AA144" s="2"/>
      <c r="AB144" s="2"/>
      <c r="AC144" s="2"/>
    </row>
    <row r="145" spans="3:29" ht="12.7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2"/>
      <c r="AA145" s="2"/>
      <c r="AB145" s="2"/>
      <c r="AC145" s="2"/>
    </row>
    <row r="146" spans="3:29" ht="12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2"/>
      <c r="AA146" s="2"/>
      <c r="AB146" s="2"/>
      <c r="AC146" s="2"/>
    </row>
    <row r="147" spans="3:29" ht="12.7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2"/>
      <c r="AA147" s="2"/>
      <c r="AB147" s="2"/>
      <c r="AC147" s="2"/>
    </row>
    <row r="148" spans="3:29" ht="12.7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2"/>
      <c r="AA148" s="2"/>
      <c r="AB148" s="2"/>
      <c r="AC148" s="2"/>
    </row>
    <row r="149" spans="3:29" ht="12.7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2"/>
      <c r="AA149" s="2"/>
      <c r="AB149" s="2"/>
      <c r="AC149" s="2"/>
    </row>
    <row r="150" spans="3:29" ht="12.7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2"/>
      <c r="AA150" s="2"/>
      <c r="AB150" s="2"/>
      <c r="AC150" s="2"/>
    </row>
    <row r="151" spans="3:29" ht="12.7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2"/>
      <c r="AA151" s="2"/>
      <c r="AB151" s="2"/>
      <c r="AC151" s="2"/>
    </row>
    <row r="152" spans="3:29" ht="12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2"/>
      <c r="AA152" s="2"/>
      <c r="AB152" s="2"/>
      <c r="AC152" s="2"/>
    </row>
    <row r="153" spans="3:29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2"/>
      <c r="AA153" s="2"/>
      <c r="AB153" s="2"/>
      <c r="AC153" s="2"/>
    </row>
    <row r="154" spans="3:29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2"/>
      <c r="AA154" s="2"/>
      <c r="AB154" s="2"/>
      <c r="AC154" s="2"/>
    </row>
    <row r="155" spans="3:29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2"/>
      <c r="AA155" s="2"/>
      <c r="AB155" s="2"/>
      <c r="AC155" s="2"/>
    </row>
    <row r="156" spans="3:29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2"/>
      <c r="AA156" s="2"/>
      <c r="AB156" s="2"/>
      <c r="AC156" s="2"/>
    </row>
    <row r="157" spans="3:29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2"/>
      <c r="AA157" s="2"/>
      <c r="AB157" s="2"/>
      <c r="AC157" s="2"/>
    </row>
    <row r="158" spans="3:29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2"/>
      <c r="AA158" s="2"/>
      <c r="AB158" s="2"/>
      <c r="AC158" s="2"/>
    </row>
    <row r="159" spans="3:29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2"/>
      <c r="AA159" s="2"/>
      <c r="AB159" s="2"/>
      <c r="AC159" s="2"/>
    </row>
    <row r="160" spans="3:29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2"/>
      <c r="AA160" s="2"/>
      <c r="AB160" s="2"/>
      <c r="AC160" s="2"/>
    </row>
    <row r="161" spans="3:29" ht="12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2"/>
      <c r="AA161" s="2"/>
      <c r="AB161" s="2"/>
      <c r="AC161" s="2"/>
    </row>
    <row r="162" spans="3:29" ht="12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2"/>
      <c r="AA162" s="2"/>
      <c r="AB162" s="2"/>
      <c r="AC162" s="2"/>
    </row>
    <row r="163" spans="3:29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2"/>
      <c r="AA163" s="2"/>
      <c r="AB163" s="2"/>
      <c r="AC163" s="2"/>
    </row>
    <row r="164" spans="3:29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2"/>
      <c r="AA164" s="2"/>
      <c r="AB164" s="2"/>
      <c r="AC164" s="2"/>
    </row>
    <row r="165" spans="3:29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2"/>
      <c r="AA165" s="2"/>
      <c r="AB165" s="2"/>
      <c r="AC165" s="2"/>
    </row>
    <row r="166" spans="3:29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2"/>
      <c r="AA166" s="2"/>
      <c r="AB166" s="2"/>
      <c r="AC166" s="2"/>
    </row>
    <row r="167" spans="3:29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2"/>
      <c r="AA167" s="2"/>
      <c r="AB167" s="2"/>
      <c r="AC167" s="2"/>
    </row>
    <row r="168" spans="3:29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2"/>
      <c r="AA168" s="2"/>
      <c r="AB168" s="2"/>
      <c r="AC168" s="2"/>
    </row>
    <row r="169" spans="3:29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2"/>
      <c r="AA169" s="2"/>
      <c r="AB169" s="2"/>
      <c r="AC169" s="2"/>
    </row>
    <row r="170" spans="3:29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2"/>
      <c r="AA170" s="2"/>
      <c r="AB170" s="2"/>
      <c r="AC170" s="2"/>
    </row>
    <row r="171" spans="3:29" ht="12.7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2"/>
      <c r="AA171" s="2"/>
      <c r="AB171" s="2"/>
      <c r="AC171" s="2"/>
    </row>
    <row r="172" spans="3:29" ht="12.7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2"/>
      <c r="AA172" s="2"/>
      <c r="AB172" s="2"/>
      <c r="AC172" s="2"/>
    </row>
    <row r="173" spans="3:29" ht="12.7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2"/>
      <c r="AA173" s="2"/>
      <c r="AB173" s="2"/>
      <c r="AC173" s="2"/>
    </row>
    <row r="174" spans="3:29" ht="12.7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2"/>
      <c r="AA174" s="2"/>
      <c r="AB174" s="2"/>
      <c r="AC174" s="2"/>
    </row>
    <row r="175" spans="3:29" ht="12.7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2"/>
      <c r="AA175" s="2"/>
      <c r="AB175" s="2"/>
      <c r="AC175" s="2"/>
    </row>
    <row r="176" spans="3:29" ht="12.7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2"/>
      <c r="AA176" s="2"/>
      <c r="AB176" s="2"/>
      <c r="AC176" s="2"/>
    </row>
    <row r="177" spans="3:29" ht="12.7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2"/>
      <c r="AA177" s="2"/>
      <c r="AB177" s="2"/>
      <c r="AC177" s="2"/>
    </row>
    <row r="178" spans="3:29" ht="12.7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2"/>
      <c r="AA178" s="2"/>
      <c r="AB178" s="2"/>
      <c r="AC178" s="2"/>
    </row>
    <row r="179" spans="3:29" ht="12.7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2"/>
      <c r="AA179" s="2"/>
      <c r="AB179" s="2"/>
      <c r="AC179" s="2"/>
    </row>
    <row r="180" spans="3:29" ht="12.75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2"/>
      <c r="AA180" s="2"/>
      <c r="AB180" s="2"/>
      <c r="AC180" s="2"/>
    </row>
    <row r="181" spans="3:29" ht="12.75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2"/>
      <c r="AA181" s="2"/>
      <c r="AB181" s="2"/>
      <c r="AC181" s="2"/>
    </row>
    <row r="182" spans="3:29" ht="12.75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2"/>
      <c r="AA182" s="2"/>
      <c r="AB182" s="2"/>
      <c r="AC182" s="2"/>
    </row>
    <row r="183" spans="3:29" ht="12.75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2"/>
      <c r="AA183" s="2"/>
      <c r="AB183" s="2"/>
      <c r="AC183" s="2"/>
    </row>
    <row r="184" spans="3:29" ht="12.75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2"/>
      <c r="AA184" s="2"/>
      <c r="AB184" s="2"/>
      <c r="AC184" s="2"/>
    </row>
    <row r="185" spans="3:29" ht="12.75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2"/>
      <c r="AA185" s="2"/>
      <c r="AB185" s="2"/>
      <c r="AC185" s="2"/>
    </row>
    <row r="186" spans="3:29" ht="12.75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2"/>
      <c r="AA186" s="2"/>
      <c r="AB186" s="2"/>
      <c r="AC186" s="2"/>
    </row>
    <row r="187" spans="3:29" ht="12.75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2"/>
      <c r="AA187" s="2"/>
      <c r="AB187" s="2"/>
      <c r="AC187" s="2"/>
    </row>
    <row r="188" spans="3:29" ht="12.75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2"/>
      <c r="AA188" s="2"/>
      <c r="AB188" s="2"/>
      <c r="AC188" s="2"/>
    </row>
    <row r="189" spans="3:29" ht="12.75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2"/>
      <c r="AA189" s="2"/>
      <c r="AB189" s="2"/>
      <c r="AC189" s="2"/>
    </row>
    <row r="190" spans="3:29" ht="12.75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2"/>
      <c r="AA190" s="2"/>
      <c r="AB190" s="2"/>
      <c r="AC190" s="2"/>
    </row>
    <row r="191" spans="3:29" ht="12.75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2"/>
      <c r="AA191" s="2"/>
      <c r="AB191" s="2"/>
      <c r="AC191" s="2"/>
    </row>
    <row r="192" spans="3:29" ht="12.75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2"/>
      <c r="AA192" s="2"/>
      <c r="AB192" s="2"/>
      <c r="AC192" s="2"/>
    </row>
    <row r="193" spans="3:29" ht="12.75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2"/>
      <c r="AA193" s="2"/>
      <c r="AB193" s="2"/>
      <c r="AC193" s="2"/>
    </row>
    <row r="194" spans="3:29" ht="12.75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2"/>
      <c r="AA194" s="2"/>
      <c r="AB194" s="2"/>
      <c r="AC194" s="2"/>
    </row>
    <row r="195" spans="3:29" ht="12.75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2"/>
      <c r="AA195" s="2"/>
      <c r="AB195" s="2"/>
      <c r="AC195" s="2"/>
    </row>
    <row r="196" spans="3:29" ht="12.75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2"/>
      <c r="AA196" s="2"/>
      <c r="AB196" s="2"/>
      <c r="AC196" s="2"/>
    </row>
    <row r="197" spans="3:29" ht="12.75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2"/>
      <c r="AA197" s="2"/>
      <c r="AB197" s="2"/>
      <c r="AC197" s="2"/>
    </row>
    <row r="198" spans="3:29" ht="12.75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2"/>
      <c r="AA198" s="2"/>
      <c r="AB198" s="2"/>
      <c r="AC198" s="2"/>
    </row>
    <row r="199" spans="3:29" ht="12.75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2"/>
      <c r="AA199" s="2"/>
      <c r="AB199" s="2"/>
      <c r="AC199" s="2"/>
    </row>
    <row r="200" spans="3:29" ht="12.75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2"/>
      <c r="AA200" s="2"/>
      <c r="AB200" s="2"/>
      <c r="AC200" s="2"/>
    </row>
    <row r="201" spans="3:29" ht="12.75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2"/>
      <c r="AA201" s="2"/>
      <c r="AB201" s="2"/>
      <c r="AC201" s="2"/>
    </row>
    <row r="202" spans="3:29" ht="12.75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2"/>
      <c r="AA202" s="2"/>
      <c r="AB202" s="2"/>
      <c r="AC202" s="2"/>
    </row>
    <row r="203" spans="3:29" ht="12.75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2"/>
      <c r="AA203" s="2"/>
      <c r="AB203" s="2"/>
      <c r="AC203" s="2"/>
    </row>
    <row r="204" spans="3:29" ht="12.75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2"/>
      <c r="AA204" s="2"/>
      <c r="AB204" s="2"/>
      <c r="AC204" s="2"/>
    </row>
    <row r="205" spans="3:29" ht="12.75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2"/>
      <c r="AA205" s="2"/>
      <c r="AB205" s="2"/>
      <c r="AC205" s="2"/>
    </row>
    <row r="206" spans="3:29" ht="12.75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2"/>
      <c r="AA206" s="2"/>
      <c r="AB206" s="2"/>
      <c r="AC206" s="2"/>
    </row>
    <row r="207" spans="3:29" ht="12.75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2"/>
      <c r="AA207" s="2"/>
      <c r="AB207" s="2"/>
      <c r="AC207" s="2"/>
    </row>
    <row r="208" spans="3:29" ht="12.75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2"/>
      <c r="AA208" s="2"/>
      <c r="AB208" s="2"/>
      <c r="AC208" s="2"/>
    </row>
    <row r="209" spans="3:29" ht="12.75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2"/>
      <c r="AA209" s="2"/>
      <c r="AB209" s="2"/>
      <c r="AC209" s="2"/>
    </row>
    <row r="210" spans="3:29" ht="12.75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2"/>
      <c r="AA210" s="2"/>
      <c r="AB210" s="2"/>
      <c r="AC210" s="2"/>
    </row>
    <row r="211" spans="3:29" ht="12.75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2"/>
      <c r="AA211" s="2"/>
      <c r="AB211" s="2"/>
      <c r="AC211" s="2"/>
    </row>
    <row r="212" spans="3:29" ht="12.75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2"/>
      <c r="AA212" s="2"/>
      <c r="AB212" s="2"/>
      <c r="AC212" s="2"/>
    </row>
    <row r="213" spans="3:29" ht="12.75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2"/>
      <c r="AA213" s="2"/>
      <c r="AB213" s="2"/>
      <c r="AC213" s="2"/>
    </row>
    <row r="214" spans="3:29" ht="12.75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2"/>
      <c r="AA214" s="2"/>
      <c r="AB214" s="2"/>
      <c r="AC214" s="2"/>
    </row>
    <row r="215" spans="3:29" ht="12.7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2"/>
      <c r="AA215" s="2"/>
      <c r="AB215" s="2"/>
      <c r="AC215" s="2"/>
    </row>
    <row r="216" spans="3:29" ht="12.7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2"/>
      <c r="AA216" s="2"/>
      <c r="AB216" s="2"/>
      <c r="AC216" s="2"/>
    </row>
    <row r="217" spans="3:29" ht="12.7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2"/>
      <c r="AA217" s="2"/>
      <c r="AB217" s="2"/>
      <c r="AC217" s="2"/>
    </row>
    <row r="218" spans="3:29" ht="12.7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2"/>
      <c r="AA218" s="2"/>
      <c r="AB218" s="2"/>
      <c r="AC218" s="2"/>
    </row>
    <row r="219" spans="3:29" ht="12.7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2"/>
      <c r="AA219" s="2"/>
      <c r="AB219" s="2"/>
      <c r="AC219" s="2"/>
    </row>
    <row r="220" spans="3:29" ht="12.7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2"/>
      <c r="AA220" s="2"/>
      <c r="AB220" s="2"/>
      <c r="AC220" s="2"/>
    </row>
    <row r="221" spans="3:29" ht="12.7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2"/>
      <c r="AA221" s="2"/>
      <c r="AB221" s="2"/>
      <c r="AC221" s="2"/>
    </row>
    <row r="222" spans="3:29" ht="12.7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2"/>
      <c r="AA222" s="2"/>
      <c r="AB222" s="2"/>
      <c r="AC222" s="2"/>
    </row>
    <row r="223" spans="3:29" ht="12.7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2"/>
      <c r="AA223" s="2"/>
      <c r="AB223" s="2"/>
      <c r="AC223" s="2"/>
    </row>
    <row r="224" spans="3:29" ht="12.7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2"/>
      <c r="AA224" s="2"/>
      <c r="AB224" s="2"/>
      <c r="AC224" s="2"/>
    </row>
    <row r="225" spans="3:29" ht="12.7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2"/>
      <c r="AA225" s="2"/>
      <c r="AB225" s="2"/>
      <c r="AC225" s="2"/>
    </row>
    <row r="226" spans="3:29" ht="12.7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2"/>
      <c r="AA226" s="2"/>
      <c r="AB226" s="2"/>
      <c r="AC226" s="2"/>
    </row>
    <row r="227" spans="3:29" ht="12.7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2"/>
      <c r="AA227" s="2"/>
      <c r="AB227" s="2"/>
      <c r="AC227" s="2"/>
    </row>
    <row r="228" spans="3:29" ht="12.7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2"/>
      <c r="AA228" s="2"/>
      <c r="AB228" s="2"/>
      <c r="AC228" s="2"/>
    </row>
    <row r="229" spans="3:29" ht="12.7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2"/>
      <c r="AA229" s="2"/>
      <c r="AB229" s="2"/>
      <c r="AC229" s="2"/>
    </row>
    <row r="230" spans="3:29" ht="12.7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2"/>
      <c r="AA230" s="2"/>
      <c r="AB230" s="2"/>
      <c r="AC230" s="2"/>
    </row>
    <row r="231" spans="3:29" ht="12.7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2"/>
      <c r="AA231" s="2"/>
      <c r="AB231" s="2"/>
      <c r="AC231" s="2"/>
    </row>
    <row r="232" spans="3:29" ht="12.7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2"/>
      <c r="AA232" s="2"/>
      <c r="AB232" s="2"/>
      <c r="AC232" s="2"/>
    </row>
    <row r="233" spans="3:29" ht="12.7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2"/>
      <c r="AA233" s="2"/>
      <c r="AB233" s="2"/>
      <c r="AC233" s="2"/>
    </row>
    <row r="234" spans="3:29" ht="12.7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2"/>
      <c r="AA234" s="2"/>
      <c r="AB234" s="2"/>
      <c r="AC234" s="2"/>
    </row>
    <row r="235" spans="3:29" ht="12.7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2"/>
      <c r="AA235" s="2"/>
      <c r="AB235" s="2"/>
      <c r="AC235" s="2"/>
    </row>
    <row r="236" spans="3:29" ht="12.7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2"/>
      <c r="AA236" s="2"/>
      <c r="AB236" s="2"/>
      <c r="AC236" s="2"/>
    </row>
    <row r="237" spans="3:29" ht="12.7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2"/>
      <c r="AA237" s="2"/>
      <c r="AB237" s="2"/>
      <c r="AC237" s="2"/>
    </row>
    <row r="238" spans="3:29" ht="12.75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2"/>
      <c r="AA238" s="2"/>
      <c r="AB238" s="2"/>
      <c r="AC238" s="2"/>
    </row>
    <row r="239" spans="3:29" ht="12.75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2"/>
      <c r="AA239" s="2"/>
      <c r="AB239" s="2"/>
      <c r="AC239" s="2"/>
    </row>
    <row r="240" spans="3:29" ht="12.75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2"/>
      <c r="AA240" s="2"/>
      <c r="AB240" s="2"/>
      <c r="AC240" s="2"/>
    </row>
    <row r="241" spans="3:29" ht="12.75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2"/>
      <c r="AA241" s="2"/>
      <c r="AB241" s="2"/>
      <c r="AC241" s="2"/>
    </row>
    <row r="242" spans="3:29" ht="12.75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2"/>
      <c r="AA242" s="2"/>
      <c r="AB242" s="2"/>
      <c r="AC242" s="2"/>
    </row>
    <row r="243" spans="3:29" ht="12.75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2"/>
      <c r="AA243" s="2"/>
      <c r="AB243" s="2"/>
      <c r="AC243" s="2"/>
    </row>
    <row r="244" spans="3:29" ht="12.75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2"/>
      <c r="AA244" s="2"/>
      <c r="AB244" s="2"/>
      <c r="AC244" s="2"/>
    </row>
    <row r="245" spans="3:29" ht="12.75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2"/>
      <c r="AA245" s="2"/>
      <c r="AB245" s="2"/>
      <c r="AC245" s="2"/>
    </row>
    <row r="246" spans="3:29" ht="12.75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2"/>
      <c r="AA246" s="2"/>
      <c r="AB246" s="2"/>
      <c r="AC246" s="2"/>
    </row>
    <row r="247" spans="3:29" ht="12.75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2"/>
      <c r="AA247" s="2"/>
      <c r="AB247" s="2"/>
      <c r="AC247" s="2"/>
    </row>
    <row r="248" spans="3:29" ht="12.75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2"/>
      <c r="AA248" s="2"/>
      <c r="AB248" s="2"/>
      <c r="AC248" s="2"/>
    </row>
    <row r="249" spans="3:29" ht="12.75"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2"/>
      <c r="AA249" s="2"/>
      <c r="AB249" s="2"/>
      <c r="AC249" s="2"/>
    </row>
    <row r="250" spans="3:29" ht="12.75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2"/>
      <c r="AA250" s="2"/>
      <c r="AB250" s="2"/>
      <c r="AC250" s="2"/>
    </row>
    <row r="251" spans="3:29" ht="12.75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2"/>
      <c r="AA251" s="2"/>
      <c r="AB251" s="2"/>
      <c r="AC251" s="2"/>
    </row>
    <row r="252" spans="3:29" ht="12.75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2"/>
      <c r="AA252" s="2"/>
      <c r="AB252" s="2"/>
      <c r="AC252" s="2"/>
    </row>
    <row r="253" spans="3:29" ht="12.75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2"/>
      <c r="AA253" s="2"/>
      <c r="AB253" s="2"/>
      <c r="AC253" s="2"/>
    </row>
    <row r="254" spans="3:29" ht="12.75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2"/>
      <c r="AA254" s="2"/>
      <c r="AB254" s="2"/>
      <c r="AC254" s="2"/>
    </row>
    <row r="255" spans="3:29" ht="12.75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2"/>
      <c r="AA255" s="2"/>
      <c r="AB255" s="2"/>
      <c r="AC255" s="2"/>
    </row>
    <row r="256" spans="3:29" ht="12.75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2"/>
      <c r="AA256" s="2"/>
      <c r="AB256" s="2"/>
      <c r="AC256" s="2"/>
    </row>
    <row r="257" spans="3:29" ht="12.75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2"/>
      <c r="AA257" s="2"/>
      <c r="AB257" s="2"/>
      <c r="AC257" s="2"/>
    </row>
    <row r="258" spans="3:29" ht="12.75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2"/>
      <c r="AA258" s="2"/>
      <c r="AB258" s="2"/>
      <c r="AC258" s="2"/>
    </row>
    <row r="259" spans="3:29" ht="12.75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2"/>
      <c r="AA259" s="2"/>
      <c r="AB259" s="2"/>
      <c r="AC259" s="2"/>
    </row>
    <row r="260" spans="3:29" ht="12.75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2"/>
      <c r="AA260" s="2"/>
      <c r="AB260" s="2"/>
      <c r="AC260" s="2"/>
    </row>
    <row r="261" spans="3:29" ht="12.75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2"/>
      <c r="AA261" s="2"/>
      <c r="AB261" s="2"/>
      <c r="AC261" s="2"/>
    </row>
    <row r="262" spans="3:29" ht="12.75"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2"/>
      <c r="AA262" s="2"/>
      <c r="AB262" s="2"/>
      <c r="AC262" s="2"/>
    </row>
    <row r="263" spans="3:29" ht="12.75"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2"/>
      <c r="AA263" s="2"/>
      <c r="AB263" s="2"/>
      <c r="AC263" s="2"/>
    </row>
    <row r="264" spans="3:29" ht="12.75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2"/>
      <c r="AA264" s="2"/>
      <c r="AB264" s="2"/>
      <c r="AC264" s="2"/>
    </row>
    <row r="265" spans="3:29" ht="12.75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2"/>
      <c r="AA265" s="2"/>
      <c r="AB265" s="2"/>
      <c r="AC265" s="2"/>
    </row>
    <row r="266" spans="3:29" ht="12.75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2"/>
      <c r="AA266" s="2"/>
      <c r="AB266" s="2"/>
      <c r="AC266" s="2"/>
    </row>
    <row r="267" spans="3:29" ht="12.75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2"/>
      <c r="AA267" s="2"/>
      <c r="AB267" s="2"/>
      <c r="AC267" s="2"/>
    </row>
    <row r="268" spans="3:29" ht="12.75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2"/>
      <c r="AA268" s="2"/>
      <c r="AB268" s="2"/>
      <c r="AC268" s="2"/>
    </row>
    <row r="269" spans="3:29" ht="12.75"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2"/>
      <c r="AA269" s="2"/>
      <c r="AB269" s="2"/>
      <c r="AC269" s="2"/>
    </row>
    <row r="270" spans="3:29" ht="12.75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2"/>
      <c r="AA270" s="2"/>
      <c r="AB270" s="2"/>
      <c r="AC270" s="2"/>
    </row>
    <row r="271" spans="3:29" ht="12.75"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2"/>
      <c r="AA271" s="2"/>
      <c r="AB271" s="2"/>
      <c r="AC271" s="2"/>
    </row>
    <row r="272" spans="3:29" ht="12.75"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2"/>
      <c r="AA272" s="2"/>
      <c r="AB272" s="2"/>
      <c r="AC272" s="2"/>
    </row>
    <row r="273" spans="3:29" ht="12.75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2"/>
      <c r="AA273" s="2"/>
      <c r="AB273" s="2"/>
      <c r="AC273" s="2"/>
    </row>
    <row r="274" spans="3:29" ht="12.75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2"/>
      <c r="AA274" s="2"/>
      <c r="AB274" s="2"/>
      <c r="AC274" s="2"/>
    </row>
    <row r="275" spans="3:29" ht="12.75"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2"/>
      <c r="AA275" s="2"/>
      <c r="AB275" s="2"/>
      <c r="AC275" s="2"/>
    </row>
    <row r="276" spans="3:29" ht="12.75"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2"/>
      <c r="AA276" s="2"/>
      <c r="AB276" s="2"/>
      <c r="AC276" s="2"/>
    </row>
    <row r="277" spans="3:29" ht="12.75"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2"/>
      <c r="AA277" s="2"/>
      <c r="AB277" s="2"/>
      <c r="AC277" s="2"/>
    </row>
    <row r="278" spans="3:29" ht="12.75"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2"/>
      <c r="AA278" s="2"/>
      <c r="AB278" s="2"/>
      <c r="AC278" s="2"/>
    </row>
    <row r="279" spans="3:29" ht="12.75"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2"/>
      <c r="AA279" s="2"/>
      <c r="AB279" s="2"/>
      <c r="AC279" s="2"/>
    </row>
    <row r="280" spans="3:29" ht="12.75"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2"/>
      <c r="AA280" s="2"/>
      <c r="AB280" s="2"/>
      <c r="AC280" s="2"/>
    </row>
    <row r="281" spans="3:29" ht="12.75"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2"/>
      <c r="AA281" s="2"/>
      <c r="AB281" s="2"/>
      <c r="AC281" s="2"/>
    </row>
  </sheetData>
  <mergeCells count="3">
    <mergeCell ref="C8:AA8"/>
    <mergeCell ref="D10:L10"/>
    <mergeCell ref="P10:AA10"/>
  </mergeCells>
  <printOptions horizontalCentered="1"/>
  <pageMargins left="0.49" right="0.49" top="0.63" bottom="0" header="0.5" footer="0.31"/>
  <pageSetup horizontalDpi="600" verticalDpi="600" orientation="landscape" r:id="rId1"/>
  <headerFooter alignWithMargins="0">
    <oddFooter>&amp;LE-2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Calarco</dc:creator>
  <cp:keywords/>
  <dc:description/>
  <cp:lastModifiedBy>James Calarco</cp:lastModifiedBy>
  <cp:lastPrinted>2006-11-29T15:26:17Z</cp:lastPrinted>
  <dcterms:created xsi:type="dcterms:W3CDTF">2003-01-28T19:37:55Z</dcterms:created>
  <dcterms:modified xsi:type="dcterms:W3CDTF">2006-11-29T15:26:19Z</dcterms:modified>
  <cp:category/>
  <cp:version/>
  <cp:contentType/>
  <cp:contentStatus/>
</cp:coreProperties>
</file>