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540" activeTab="0"/>
  </bookViews>
  <sheets>
    <sheet name="E2-MU" sheetId="1" r:id="rId1"/>
  </sheets>
  <definedNames>
    <definedName name="_Regression_Int" localSheetId="0" hidden="1">1</definedName>
    <definedName name="_xlnm.Print_Area" localSheetId="0">'E2-MU'!$C$3:$AA$64</definedName>
    <definedName name="Print_Area_MI">'E2-MU'!$C$3:$AA$61</definedName>
  </definedNames>
  <calcPr fullCalcOnLoad="1"/>
</workbook>
</file>

<file path=xl/sharedStrings.xml><?xml version="1.0" encoding="utf-8"?>
<sst xmlns="http://schemas.openxmlformats.org/spreadsheetml/2006/main" count="60" uniqueCount="51">
  <si>
    <t>STUDENT CREDIT HOURS GENERATED</t>
  </si>
  <si>
    <t>SCRH/FTE</t>
  </si>
  <si>
    <t>FTE</t>
  </si>
  <si>
    <t>Semester</t>
  </si>
  <si>
    <t>Undergrad</t>
  </si>
  <si>
    <t>Grad</t>
  </si>
  <si>
    <t>Total</t>
  </si>
  <si>
    <t>Faculty</t>
  </si>
  <si>
    <t>S/F Ratio</t>
  </si>
  <si>
    <t xml:space="preserve"> F 1991</t>
  </si>
  <si>
    <t xml:space="preserve"> S 1992</t>
  </si>
  <si>
    <t xml:space="preserve"> F 1992</t>
  </si>
  <si>
    <t xml:space="preserve"> S 1993</t>
  </si>
  <si>
    <t xml:space="preserve"> F 1993</t>
  </si>
  <si>
    <t xml:space="preserve"> S 1994</t>
  </si>
  <si>
    <t xml:space="preserve"> F 1994</t>
  </si>
  <si>
    <t xml:space="preserve"> S 1995</t>
  </si>
  <si>
    <t xml:space="preserve"> F 1995</t>
  </si>
  <si>
    <t xml:space="preserve"> S 1996</t>
  </si>
  <si>
    <t xml:space="preserve"> F 1996</t>
  </si>
  <si>
    <t xml:space="preserve"> S 1997</t>
  </si>
  <si>
    <t xml:space="preserve"> F 1997</t>
  </si>
  <si>
    <t xml:space="preserve"> S 1998</t>
  </si>
  <si>
    <t xml:space="preserve"> F 1998</t>
  </si>
  <si>
    <t xml:space="preserve"> S 1999</t>
  </si>
  <si>
    <t xml:space="preserve"> F 1999</t>
  </si>
  <si>
    <t xml:space="preserve"> S 2000</t>
  </si>
  <si>
    <t xml:space="preserve"> F 2000</t>
  </si>
  <si>
    <t>**</t>
  </si>
  <si>
    <t xml:space="preserve"> F 2001</t>
  </si>
  <si>
    <t xml:space="preserve"> </t>
  </si>
  <si>
    <t xml:space="preserve">*  </t>
  </si>
  <si>
    <t xml:space="preserve">**  </t>
  </si>
  <si>
    <t>Spring 2001 data not available.</t>
  </si>
  <si>
    <t>OFFICE OF INSTITUTIONAL RESEARCH AND PLANNING</t>
  </si>
  <si>
    <t>DEPARTMENT  INSTRUCTIONAL  WORKLOAD  HISTORY</t>
  </si>
  <si>
    <t>FTE STUDENTS</t>
  </si>
  <si>
    <t xml:space="preserve"> S 2002</t>
  </si>
  <si>
    <t xml:space="preserve"> F 2002</t>
  </si>
  <si>
    <t>School:  MUSIC</t>
  </si>
  <si>
    <t xml:space="preserve"> S 2003</t>
  </si>
  <si>
    <t xml:space="preserve"> F 2003</t>
  </si>
  <si>
    <t xml:space="preserve"> S 2004</t>
  </si>
  <si>
    <t xml:space="preserve"> F 2004</t>
  </si>
  <si>
    <t>SUNY at Fredonia</t>
  </si>
  <si>
    <t xml:space="preserve"> S 2005</t>
  </si>
  <si>
    <t xml:space="preserve"> F 2005</t>
  </si>
  <si>
    <t xml:space="preserve"> S 2006</t>
  </si>
  <si>
    <t xml:space="preserve"> F 2006</t>
  </si>
  <si>
    <t>AFTE *</t>
  </si>
  <si>
    <t>Annual full-time equivalent (students).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</si>
</sst>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  <numFmt numFmtId="167" formatCode="0.0"/>
  </numFmts>
  <fonts count="6">
    <font>
      <sz val="10"/>
      <name val="Helv"/>
      <family val="0"/>
    </font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center"/>
      <protection/>
    </xf>
    <xf numFmtId="3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/>
      <protection/>
    </xf>
    <xf numFmtId="0" fontId="2" fillId="0" borderId="3" xfId="0" applyFont="1" applyBorder="1" applyAlignment="1">
      <alignment horizontal="center"/>
    </xf>
    <xf numFmtId="165" fontId="2" fillId="0" borderId="0" xfId="0" applyNumberFormat="1" applyFont="1" applyAlignment="1" applyProtection="1">
      <alignment horizontal="center"/>
      <protection/>
    </xf>
    <xf numFmtId="167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 applyProtection="1">
      <alignment horizontal="center"/>
      <protection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left"/>
      <protection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164" fontId="2" fillId="0" borderId="1" xfId="0" applyNumberFormat="1" applyFont="1" applyBorder="1" applyAlignment="1" applyProtection="1">
      <alignment horizontal="center"/>
      <protection/>
    </xf>
    <xf numFmtId="166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>
      <alignment horizontal="center"/>
    </xf>
    <xf numFmtId="1" fontId="2" fillId="0" borderId="4" xfId="0" applyNumberFormat="1" applyFont="1" applyBorder="1" applyAlignment="1" applyProtection="1">
      <alignment horizontal="center"/>
      <protection/>
    </xf>
    <xf numFmtId="1" fontId="2" fillId="0" borderId="4" xfId="0" applyNumberFormat="1" applyFont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I65"/>
  <sheetViews>
    <sheetView showGridLines="0" tabSelected="1" workbookViewId="0" topLeftCell="A1">
      <selection activeCell="A1" sqref="A1"/>
    </sheetView>
  </sheetViews>
  <sheetFormatPr defaultColWidth="8.57421875" defaultRowHeight="12.75"/>
  <cols>
    <col min="3" max="3" width="8.140625" style="0" customWidth="1"/>
    <col min="4" max="4" width="2.7109375" style="0" customWidth="1"/>
    <col min="5" max="5" width="6.7109375" style="0" customWidth="1"/>
    <col min="6" max="6" width="3.7109375" style="0" customWidth="1"/>
    <col min="7" max="7" width="5.7109375" style="0" customWidth="1"/>
    <col min="8" max="8" width="3.7109375" style="0" customWidth="1"/>
    <col min="9" max="9" width="6.7109375" style="0" customWidth="1"/>
    <col min="10" max="10" width="3.7109375" style="0" customWidth="1"/>
    <col min="11" max="11" width="5.7109375" style="0" customWidth="1"/>
    <col min="12" max="13" width="3.7109375" style="0" customWidth="1"/>
    <col min="14" max="14" width="6.7109375" style="0" customWidth="1"/>
    <col min="15" max="15" width="3.7109375" style="0" customWidth="1"/>
    <col min="16" max="16" width="2.7109375" style="0" customWidth="1"/>
    <col min="17" max="17" width="5.7109375" style="0" customWidth="1"/>
    <col min="18" max="18" width="3.7109375" style="0" customWidth="1"/>
    <col min="19" max="19" width="4.7109375" style="0" customWidth="1"/>
    <col min="20" max="20" width="3.7109375" style="0" customWidth="1"/>
    <col min="21" max="21" width="5.7109375" style="0" customWidth="1"/>
    <col min="22" max="22" width="3.7109375" style="0" customWidth="1"/>
    <col min="23" max="23" width="5.7109375" style="0" customWidth="1"/>
    <col min="24" max="24" width="2.7109375" style="0" customWidth="1"/>
    <col min="25" max="25" width="3.7109375" style="0" customWidth="1"/>
    <col min="26" max="26" width="5.7109375" style="0" customWidth="1"/>
    <col min="27" max="27" width="1.7109375" style="0" customWidth="1"/>
    <col min="28" max="16384" width="8.140625" style="0" customWidth="1"/>
  </cols>
  <sheetData>
    <row r="1" spans="1:3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2" customHeight="1">
      <c r="A3" s="1"/>
      <c r="B3" s="1"/>
      <c r="C3" s="2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2.75">
      <c r="A4" s="1"/>
      <c r="B4" s="1"/>
      <c r="C4" s="2" t="s">
        <v>44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2.75">
      <c r="A6" s="1"/>
      <c r="B6" s="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4" t="s">
        <v>39</v>
      </c>
      <c r="AB6" s="3"/>
      <c r="AC6" s="3"/>
      <c r="AD6" s="3"/>
      <c r="AE6" s="3"/>
      <c r="AF6" s="3"/>
      <c r="AG6" s="1"/>
      <c r="AH6" s="1"/>
      <c r="AI6" s="1"/>
    </row>
    <row r="7" spans="1:35" ht="6.75" customHeight="1">
      <c r="A7" s="1"/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1"/>
      <c r="AH7" s="1"/>
      <c r="AI7" s="1"/>
    </row>
    <row r="8" spans="1:35" ht="20.25">
      <c r="A8" s="1"/>
      <c r="B8" s="1"/>
      <c r="C8" s="42" t="s">
        <v>35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3"/>
      <c r="AC8" s="3"/>
      <c r="AD8" s="3"/>
      <c r="AE8" s="3"/>
      <c r="AF8" s="3"/>
      <c r="AG8" s="1"/>
      <c r="AH8" s="1"/>
      <c r="AI8" s="1"/>
    </row>
    <row r="9" spans="1:35" ht="9" customHeight="1">
      <c r="A9" s="1"/>
      <c r="B9" s="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1"/>
      <c r="AH9" s="1"/>
      <c r="AI9" s="1"/>
    </row>
    <row r="10" spans="1:35" ht="12.75">
      <c r="A10" s="1"/>
      <c r="B10" s="1"/>
      <c r="C10" s="3"/>
      <c r="D10" s="43" t="s">
        <v>0</v>
      </c>
      <c r="E10" s="43"/>
      <c r="F10" s="43"/>
      <c r="G10" s="43"/>
      <c r="H10" s="43"/>
      <c r="I10" s="43"/>
      <c r="J10" s="43"/>
      <c r="K10" s="43"/>
      <c r="L10" s="43"/>
      <c r="M10" s="3"/>
      <c r="N10" s="3"/>
      <c r="O10" s="3"/>
      <c r="P10" s="43" t="s">
        <v>36</v>
      </c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3"/>
      <c r="AC10" s="3"/>
      <c r="AD10" s="3"/>
      <c r="AE10" s="3"/>
      <c r="AF10" s="3"/>
      <c r="AG10" s="1"/>
      <c r="AH10" s="1"/>
      <c r="AI10" s="1"/>
    </row>
    <row r="11" spans="1:35" ht="9" customHeight="1">
      <c r="A11" s="1"/>
      <c r="B11" s="12"/>
      <c r="C11" s="27"/>
      <c r="D11" s="28"/>
      <c r="E11" s="29"/>
      <c r="F11" s="29"/>
      <c r="G11" s="29"/>
      <c r="H11" s="29"/>
      <c r="I11" s="29"/>
      <c r="J11" s="29"/>
      <c r="K11" s="29"/>
      <c r="L11" s="30"/>
      <c r="M11" s="27"/>
      <c r="N11" s="31"/>
      <c r="O11" s="27"/>
      <c r="P11" s="28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30"/>
      <c r="AB11" s="27"/>
      <c r="AC11" s="3"/>
      <c r="AD11" s="3"/>
      <c r="AE11" s="3"/>
      <c r="AF11" s="3"/>
      <c r="AG11" s="1"/>
      <c r="AH11" s="1"/>
      <c r="AI11" s="1"/>
    </row>
    <row r="12" spans="1:35" ht="12.75">
      <c r="A12" s="1"/>
      <c r="B12" s="12"/>
      <c r="C12" s="27"/>
      <c r="D12" s="32"/>
      <c r="E12" s="27"/>
      <c r="F12" s="27"/>
      <c r="G12" s="27"/>
      <c r="H12" s="27"/>
      <c r="I12" s="27"/>
      <c r="J12" s="27"/>
      <c r="K12" s="5" t="s">
        <v>1</v>
      </c>
      <c r="L12" s="33"/>
      <c r="M12" s="27"/>
      <c r="N12" s="6" t="s">
        <v>2</v>
      </c>
      <c r="O12" s="27"/>
      <c r="P12" s="32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33"/>
      <c r="AB12" s="27"/>
      <c r="AC12" s="3"/>
      <c r="AD12" s="3"/>
      <c r="AE12" s="3"/>
      <c r="AF12" s="3"/>
      <c r="AG12" s="1"/>
      <c r="AH12" s="1"/>
      <c r="AI12" s="1"/>
    </row>
    <row r="13" spans="1:35" ht="12.75">
      <c r="A13" s="1"/>
      <c r="B13" s="12"/>
      <c r="C13" s="7" t="s">
        <v>3</v>
      </c>
      <c r="D13" s="32"/>
      <c r="E13" s="7" t="s">
        <v>4</v>
      </c>
      <c r="F13" s="34"/>
      <c r="G13" s="7" t="s">
        <v>5</v>
      </c>
      <c r="H13" s="34"/>
      <c r="I13" s="7" t="s">
        <v>6</v>
      </c>
      <c r="J13" s="34"/>
      <c r="K13" s="7" t="s">
        <v>7</v>
      </c>
      <c r="L13" s="33"/>
      <c r="M13" s="27"/>
      <c r="N13" s="8" t="s">
        <v>7</v>
      </c>
      <c r="O13" s="27"/>
      <c r="P13" s="32"/>
      <c r="Q13" s="7" t="s">
        <v>4</v>
      </c>
      <c r="R13" s="34"/>
      <c r="S13" s="7" t="s">
        <v>5</v>
      </c>
      <c r="T13" s="34"/>
      <c r="U13" s="7" t="s">
        <v>6</v>
      </c>
      <c r="V13" s="34"/>
      <c r="W13" s="7" t="s">
        <v>8</v>
      </c>
      <c r="X13" s="7"/>
      <c r="Y13" s="34"/>
      <c r="Z13" s="7" t="s">
        <v>49</v>
      </c>
      <c r="AA13" s="35"/>
      <c r="AB13" s="27"/>
      <c r="AC13" s="3"/>
      <c r="AD13" s="3"/>
      <c r="AE13" s="3"/>
      <c r="AF13" s="3"/>
      <c r="AG13" s="1"/>
      <c r="AH13" s="1"/>
      <c r="AI13" s="1"/>
    </row>
    <row r="14" spans="1:35" ht="9" customHeight="1">
      <c r="A14" s="1"/>
      <c r="B14" s="12"/>
      <c r="C14" s="12"/>
      <c r="D14" s="14"/>
      <c r="E14" s="12"/>
      <c r="F14" s="12"/>
      <c r="G14" s="12"/>
      <c r="H14" s="12"/>
      <c r="I14" s="12"/>
      <c r="J14" s="12"/>
      <c r="K14" s="12"/>
      <c r="L14" s="11"/>
      <c r="M14" s="12"/>
      <c r="N14" s="18"/>
      <c r="O14" s="12"/>
      <c r="P14" s="14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1"/>
      <c r="AB14" s="12"/>
      <c r="AC14" s="1"/>
      <c r="AD14" s="1"/>
      <c r="AE14" s="1"/>
      <c r="AF14" s="1"/>
      <c r="AG14" s="1"/>
      <c r="AH14" s="1"/>
      <c r="AI14" s="1"/>
    </row>
    <row r="15" spans="1:35" ht="12.75" hidden="1">
      <c r="A15" s="1"/>
      <c r="B15" s="12"/>
      <c r="C15" s="5" t="s">
        <v>9</v>
      </c>
      <c r="D15" s="14"/>
      <c r="E15" s="17">
        <v>5526</v>
      </c>
      <c r="F15" s="12"/>
      <c r="G15" s="17">
        <v>116</v>
      </c>
      <c r="H15" s="12"/>
      <c r="I15" s="17">
        <f>E15+G15</f>
        <v>5642</v>
      </c>
      <c r="J15" s="12"/>
      <c r="K15" s="17">
        <v>160</v>
      </c>
      <c r="L15" s="11"/>
      <c r="M15" s="12"/>
      <c r="N15" s="36">
        <v>35.34</v>
      </c>
      <c r="O15" s="12"/>
      <c r="P15" s="14"/>
      <c r="Q15" s="17">
        <v>368</v>
      </c>
      <c r="R15" s="12"/>
      <c r="S15" s="17">
        <v>10</v>
      </c>
      <c r="T15" s="12"/>
      <c r="U15" s="17">
        <f>Q15+S15</f>
        <v>378</v>
      </c>
      <c r="V15" s="12"/>
      <c r="W15" s="17">
        <v>10.7</v>
      </c>
      <c r="X15" s="17"/>
      <c r="Y15" s="12"/>
      <c r="Z15" s="12"/>
      <c r="AA15" s="11"/>
      <c r="AB15" s="12"/>
      <c r="AC15" s="1"/>
      <c r="AD15" s="1"/>
      <c r="AE15" s="1"/>
      <c r="AF15" s="1"/>
      <c r="AG15" s="1"/>
      <c r="AH15" s="1"/>
      <c r="AI15" s="1"/>
    </row>
    <row r="16" spans="1:35" ht="12.75" hidden="1">
      <c r="A16" s="1"/>
      <c r="B16" s="12"/>
      <c r="C16" s="5" t="s">
        <v>10</v>
      </c>
      <c r="D16" s="14"/>
      <c r="E16" s="17">
        <v>5299</v>
      </c>
      <c r="F16" s="12"/>
      <c r="G16" s="17">
        <v>89</v>
      </c>
      <c r="H16" s="12"/>
      <c r="I16" s="17">
        <f>ROUND(E16+G16,0)</f>
        <v>5388</v>
      </c>
      <c r="J16" s="12"/>
      <c r="K16" s="17">
        <f>ROUND(I16/N16,0)</f>
        <v>156</v>
      </c>
      <c r="L16" s="11"/>
      <c r="M16" s="12"/>
      <c r="N16" s="36">
        <v>34.43</v>
      </c>
      <c r="O16" s="12"/>
      <c r="P16" s="14"/>
      <c r="Q16" s="15">
        <f>ROUND(E16/15,0)</f>
        <v>353</v>
      </c>
      <c r="R16" s="12"/>
      <c r="S16" s="15">
        <f>ROUND(G16/12,0)</f>
        <v>7</v>
      </c>
      <c r="T16" s="12"/>
      <c r="U16" s="15">
        <f>ROUND(Q16+S16,0)</f>
        <v>360</v>
      </c>
      <c r="V16" s="12"/>
      <c r="W16" s="17">
        <f>ROUND(U16/N16,1)</f>
        <v>10.5</v>
      </c>
      <c r="X16" s="17"/>
      <c r="Y16" s="12"/>
      <c r="Z16" s="15">
        <f>ROUND(U15+U16,0)/2</f>
        <v>369</v>
      </c>
      <c r="AA16" s="11"/>
      <c r="AB16" s="12"/>
      <c r="AC16" s="1"/>
      <c r="AD16" s="1"/>
      <c r="AE16" s="1"/>
      <c r="AF16" s="1"/>
      <c r="AG16" s="1"/>
      <c r="AH16" s="1"/>
      <c r="AI16" s="1"/>
    </row>
    <row r="17" spans="1:35" ht="6.75" customHeight="1" hidden="1">
      <c r="A17" s="1"/>
      <c r="B17" s="12"/>
      <c r="C17" s="12"/>
      <c r="D17" s="14"/>
      <c r="E17" s="12"/>
      <c r="F17" s="12"/>
      <c r="G17" s="12"/>
      <c r="H17" s="12"/>
      <c r="I17" s="12"/>
      <c r="J17" s="12"/>
      <c r="K17" s="12"/>
      <c r="L17" s="11"/>
      <c r="M17" s="12"/>
      <c r="N17" s="36"/>
      <c r="O17" s="12"/>
      <c r="P17" s="14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1"/>
      <c r="AB17" s="12"/>
      <c r="AC17" s="1"/>
      <c r="AD17" s="1"/>
      <c r="AE17" s="1"/>
      <c r="AF17" s="1"/>
      <c r="AG17" s="1"/>
      <c r="AH17" s="1"/>
      <c r="AI17" s="1"/>
    </row>
    <row r="18" spans="1:35" ht="12.75" hidden="1">
      <c r="A18" s="1"/>
      <c r="B18" s="12"/>
      <c r="C18" s="5" t="s">
        <v>11</v>
      </c>
      <c r="D18" s="14"/>
      <c r="E18" s="9">
        <v>5628</v>
      </c>
      <c r="F18" s="10"/>
      <c r="G18" s="9">
        <v>142</v>
      </c>
      <c r="H18" s="10"/>
      <c r="I18" s="9">
        <f>ROUND(E18+G18,0)</f>
        <v>5770</v>
      </c>
      <c r="J18" s="12"/>
      <c r="K18" s="17">
        <f>ROUND(I18/N18,0)</f>
        <v>164</v>
      </c>
      <c r="L18" s="11"/>
      <c r="M18" s="12"/>
      <c r="N18" s="36">
        <v>35.22</v>
      </c>
      <c r="O18" s="12"/>
      <c r="P18" s="14"/>
      <c r="Q18" s="38">
        <f>ROUND(E18/15,0)</f>
        <v>375</v>
      </c>
      <c r="R18" s="39"/>
      <c r="S18" s="38">
        <f>ROUND(G18/12,0)</f>
        <v>12</v>
      </c>
      <c r="T18" s="39"/>
      <c r="U18" s="38">
        <f>ROUND(Q18+S18,0)</f>
        <v>387</v>
      </c>
      <c r="V18" s="12"/>
      <c r="W18" s="37">
        <f>ROUND(U18/N18,1)</f>
        <v>11</v>
      </c>
      <c r="X18" s="37"/>
      <c r="Y18" s="12"/>
      <c r="Z18" s="12"/>
      <c r="AA18" s="11"/>
      <c r="AB18" s="12"/>
      <c r="AC18" s="1"/>
      <c r="AD18" s="1"/>
      <c r="AE18" s="1"/>
      <c r="AF18" s="1"/>
      <c r="AG18" s="1"/>
      <c r="AH18" s="1"/>
      <c r="AI18" s="1"/>
    </row>
    <row r="19" spans="1:35" ht="12.75" hidden="1">
      <c r="A19" s="1"/>
      <c r="B19" s="12"/>
      <c r="C19" s="5" t="s">
        <v>12</v>
      </c>
      <c r="D19" s="14"/>
      <c r="E19" s="9">
        <v>5161</v>
      </c>
      <c r="F19" s="10"/>
      <c r="G19" s="9">
        <v>119</v>
      </c>
      <c r="H19" s="10"/>
      <c r="I19" s="9">
        <f>ROUND(E19+G19,0)</f>
        <v>5280</v>
      </c>
      <c r="J19" s="12"/>
      <c r="K19" s="17">
        <f>ROUND(I19/N19,0)</f>
        <v>157</v>
      </c>
      <c r="L19" s="11"/>
      <c r="M19" s="12"/>
      <c r="N19" s="13">
        <v>33.72</v>
      </c>
      <c r="O19" s="12"/>
      <c r="P19" s="14"/>
      <c r="Q19" s="38">
        <f>ROUND(E19/15,0)</f>
        <v>344</v>
      </c>
      <c r="R19" s="39"/>
      <c r="S19" s="38">
        <f>ROUND(G19/12,0)</f>
        <v>10</v>
      </c>
      <c r="T19" s="39"/>
      <c r="U19" s="38">
        <f>ROUND(Q19+S19,0)</f>
        <v>354</v>
      </c>
      <c r="V19" s="12"/>
      <c r="W19" s="37">
        <f>ROUND(U19/N19,1)</f>
        <v>10.5</v>
      </c>
      <c r="X19" s="37"/>
      <c r="Y19" s="12"/>
      <c r="Z19" s="15">
        <f>ROUND(U18+U19,0)/2</f>
        <v>370.5</v>
      </c>
      <c r="AA19" s="11"/>
      <c r="AB19" s="12"/>
      <c r="AC19" s="1"/>
      <c r="AD19" s="1"/>
      <c r="AE19" s="1"/>
      <c r="AF19" s="1"/>
      <c r="AG19" s="1"/>
      <c r="AH19" s="1"/>
      <c r="AI19" s="1"/>
    </row>
    <row r="20" spans="1:35" ht="6.75" customHeight="1" hidden="1">
      <c r="A20" s="1"/>
      <c r="B20" s="12"/>
      <c r="C20" s="12"/>
      <c r="D20" s="14"/>
      <c r="E20" s="10"/>
      <c r="F20" s="10"/>
      <c r="G20" s="10"/>
      <c r="H20" s="10"/>
      <c r="I20" s="10"/>
      <c r="J20" s="12"/>
      <c r="K20" s="12"/>
      <c r="L20" s="11"/>
      <c r="M20" s="12"/>
      <c r="N20" s="18"/>
      <c r="O20" s="12"/>
      <c r="P20" s="14"/>
      <c r="Q20" s="39"/>
      <c r="R20" s="39"/>
      <c r="S20" s="39"/>
      <c r="T20" s="39"/>
      <c r="U20" s="39"/>
      <c r="V20" s="12"/>
      <c r="W20" s="12"/>
      <c r="X20" s="12"/>
      <c r="Y20" s="12"/>
      <c r="Z20" s="12"/>
      <c r="AA20" s="11"/>
      <c r="AB20" s="12"/>
      <c r="AC20" s="1"/>
      <c r="AD20" s="1"/>
      <c r="AE20" s="1"/>
      <c r="AF20" s="1"/>
      <c r="AG20" s="1"/>
      <c r="AH20" s="1"/>
      <c r="AI20" s="1"/>
    </row>
    <row r="21" spans="1:35" ht="12.75" hidden="1">
      <c r="A21" s="1"/>
      <c r="B21" s="12"/>
      <c r="C21" s="5" t="s">
        <v>13</v>
      </c>
      <c r="D21" s="14"/>
      <c r="E21" s="9">
        <v>6106</v>
      </c>
      <c r="F21" s="10"/>
      <c r="G21" s="9">
        <v>83</v>
      </c>
      <c r="H21" s="10"/>
      <c r="I21" s="9">
        <f>ROUND(E21+G21,0)</f>
        <v>6189</v>
      </c>
      <c r="J21" s="12"/>
      <c r="K21" s="17">
        <f>ROUND(I21/N21,0)</f>
        <v>171</v>
      </c>
      <c r="L21" s="11"/>
      <c r="M21" s="12"/>
      <c r="N21" s="36">
        <v>36.12</v>
      </c>
      <c r="O21" s="12"/>
      <c r="P21" s="14"/>
      <c r="Q21" s="38">
        <f>ROUND(E21/15,0)</f>
        <v>407</v>
      </c>
      <c r="R21" s="39"/>
      <c r="S21" s="38">
        <f>ROUND(G21/12,0)</f>
        <v>7</v>
      </c>
      <c r="T21" s="39"/>
      <c r="U21" s="38">
        <f>ROUND(Q21+S21,0)</f>
        <v>414</v>
      </c>
      <c r="V21" s="12"/>
      <c r="W21" s="37">
        <f>ROUND(U21/N21,1)</f>
        <v>11.5</v>
      </c>
      <c r="X21" s="37"/>
      <c r="Y21" s="12"/>
      <c r="Z21" s="12"/>
      <c r="AA21" s="11"/>
      <c r="AB21" s="12"/>
      <c r="AC21" s="1"/>
      <c r="AD21" s="1"/>
      <c r="AE21" s="1"/>
      <c r="AF21" s="1"/>
      <c r="AG21" s="1"/>
      <c r="AH21" s="1"/>
      <c r="AI21" s="1"/>
    </row>
    <row r="22" spans="1:35" ht="12.75" hidden="1">
      <c r="A22" s="1"/>
      <c r="B22" s="12"/>
      <c r="C22" s="5" t="s">
        <v>14</v>
      </c>
      <c r="D22" s="14"/>
      <c r="E22" s="9">
        <v>5779</v>
      </c>
      <c r="F22" s="10"/>
      <c r="G22" s="9">
        <v>86</v>
      </c>
      <c r="H22" s="10"/>
      <c r="I22" s="9">
        <f>ROUND(E22+G22,0)</f>
        <v>5865</v>
      </c>
      <c r="J22" s="12"/>
      <c r="K22" s="17">
        <f>ROUND(I22/N22,0)</f>
        <v>159</v>
      </c>
      <c r="L22" s="11"/>
      <c r="M22" s="12"/>
      <c r="N22" s="13">
        <v>36.82</v>
      </c>
      <c r="O22" s="12"/>
      <c r="P22" s="14"/>
      <c r="Q22" s="38">
        <f>ROUND(E22/15,0)</f>
        <v>385</v>
      </c>
      <c r="R22" s="39"/>
      <c r="S22" s="38">
        <f>ROUND(G22/12,0)</f>
        <v>7</v>
      </c>
      <c r="T22" s="39"/>
      <c r="U22" s="38">
        <f>ROUND(Q22+S22,0)</f>
        <v>392</v>
      </c>
      <c r="V22" s="12"/>
      <c r="W22" s="37">
        <f>ROUND(U22/N22,1)</f>
        <v>10.6</v>
      </c>
      <c r="X22" s="37"/>
      <c r="Y22" s="12"/>
      <c r="Z22" s="15">
        <f>ROUND(U21+U22,0)/2</f>
        <v>403</v>
      </c>
      <c r="AA22" s="11"/>
      <c r="AB22" s="12"/>
      <c r="AC22" s="1"/>
      <c r="AD22" s="1"/>
      <c r="AE22" s="1"/>
      <c r="AF22" s="1"/>
      <c r="AG22" s="1"/>
      <c r="AH22" s="1"/>
      <c r="AI22" s="1"/>
    </row>
    <row r="23" spans="1:35" ht="6.75" customHeight="1" hidden="1">
      <c r="A23" s="1"/>
      <c r="B23" s="12"/>
      <c r="C23" s="12"/>
      <c r="D23" s="14"/>
      <c r="E23" s="10"/>
      <c r="F23" s="10"/>
      <c r="G23" s="10"/>
      <c r="H23" s="10"/>
      <c r="I23" s="10"/>
      <c r="J23" s="12"/>
      <c r="K23" s="12"/>
      <c r="L23" s="11"/>
      <c r="M23" s="12"/>
      <c r="N23" s="18"/>
      <c r="O23" s="12"/>
      <c r="P23" s="14"/>
      <c r="Q23" s="39"/>
      <c r="R23" s="39"/>
      <c r="S23" s="39"/>
      <c r="T23" s="39"/>
      <c r="U23" s="39"/>
      <c r="V23" s="12"/>
      <c r="W23" s="12"/>
      <c r="X23" s="12"/>
      <c r="Y23" s="12"/>
      <c r="Z23" s="12"/>
      <c r="AA23" s="11"/>
      <c r="AB23" s="12"/>
      <c r="AC23" s="1"/>
      <c r="AD23" s="1"/>
      <c r="AE23" s="1"/>
      <c r="AF23" s="1"/>
      <c r="AG23" s="1"/>
      <c r="AH23" s="1"/>
      <c r="AI23" s="1"/>
    </row>
    <row r="24" spans="1:35" ht="12.75" hidden="1">
      <c r="A24" s="1"/>
      <c r="B24" s="12"/>
      <c r="C24" s="5" t="s">
        <v>15</v>
      </c>
      <c r="D24" s="14"/>
      <c r="E24" s="9">
        <v>6518</v>
      </c>
      <c r="F24" s="10"/>
      <c r="G24" s="9">
        <v>128</v>
      </c>
      <c r="H24" s="10"/>
      <c r="I24" s="9">
        <f>ROUND(E24+G24,0)</f>
        <v>6646</v>
      </c>
      <c r="J24" s="12"/>
      <c r="K24" s="17">
        <f>ROUND(I24/N24,0)</f>
        <v>186</v>
      </c>
      <c r="L24" s="11"/>
      <c r="M24" s="12"/>
      <c r="N24" s="36">
        <v>35.79</v>
      </c>
      <c r="O24" s="12"/>
      <c r="P24" s="14"/>
      <c r="Q24" s="38">
        <f>ROUND(E24/15,0)</f>
        <v>435</v>
      </c>
      <c r="R24" s="39"/>
      <c r="S24" s="38">
        <f>ROUND(G24/12,0)</f>
        <v>11</v>
      </c>
      <c r="T24" s="39"/>
      <c r="U24" s="38">
        <f>ROUND(Q24+S24,0)</f>
        <v>446</v>
      </c>
      <c r="V24" s="12"/>
      <c r="W24" s="37">
        <f>ROUND(U24/N24,1)</f>
        <v>12.5</v>
      </c>
      <c r="X24" s="37"/>
      <c r="Y24" s="12"/>
      <c r="Z24" s="12"/>
      <c r="AA24" s="11"/>
      <c r="AB24" s="12"/>
      <c r="AC24" s="1"/>
      <c r="AD24" s="1"/>
      <c r="AE24" s="1"/>
      <c r="AF24" s="1"/>
      <c r="AG24" s="1"/>
      <c r="AH24" s="1"/>
      <c r="AI24" s="1"/>
    </row>
    <row r="25" spans="1:35" ht="12.75" hidden="1">
      <c r="A25" s="1"/>
      <c r="B25" s="12"/>
      <c r="C25" s="5" t="s">
        <v>16</v>
      </c>
      <c r="D25" s="14"/>
      <c r="E25" s="9">
        <v>5422</v>
      </c>
      <c r="F25" s="10"/>
      <c r="G25" s="9">
        <v>114</v>
      </c>
      <c r="H25" s="10"/>
      <c r="I25" s="9">
        <f>ROUND(E25+G25,0)</f>
        <v>5536</v>
      </c>
      <c r="J25" s="12"/>
      <c r="K25" s="17">
        <f>ROUND(I25/N25,0)</f>
        <v>154</v>
      </c>
      <c r="L25" s="11"/>
      <c r="M25" s="12"/>
      <c r="N25" s="36">
        <v>36.04</v>
      </c>
      <c r="O25" s="12"/>
      <c r="P25" s="14"/>
      <c r="Q25" s="38">
        <f>ROUND(E25/15,0)</f>
        <v>361</v>
      </c>
      <c r="R25" s="39"/>
      <c r="S25" s="38">
        <f>ROUND(G25/12,0)</f>
        <v>10</v>
      </c>
      <c r="T25" s="39"/>
      <c r="U25" s="38">
        <f>ROUND(Q25+S25,0)</f>
        <v>371</v>
      </c>
      <c r="V25" s="12"/>
      <c r="W25" s="37">
        <f>ROUND(U25/N25,1)</f>
        <v>10.3</v>
      </c>
      <c r="X25" s="37"/>
      <c r="Y25" s="12"/>
      <c r="Z25" s="15">
        <f>ROUND(U24+U25,0)/2</f>
        <v>408.5</v>
      </c>
      <c r="AA25" s="11"/>
      <c r="AB25" s="12"/>
      <c r="AC25" s="1"/>
      <c r="AD25" s="1"/>
      <c r="AE25" s="1"/>
      <c r="AF25" s="1"/>
      <c r="AG25" s="1"/>
      <c r="AH25" s="1"/>
      <c r="AI25" s="1"/>
    </row>
    <row r="26" spans="1:35" ht="6.75" customHeight="1" hidden="1">
      <c r="A26" s="1"/>
      <c r="B26" s="12"/>
      <c r="C26" s="12"/>
      <c r="D26" s="14"/>
      <c r="E26" s="10"/>
      <c r="F26" s="10"/>
      <c r="G26" s="10"/>
      <c r="H26" s="10"/>
      <c r="I26" s="10"/>
      <c r="J26" s="12"/>
      <c r="K26" s="12"/>
      <c r="L26" s="11"/>
      <c r="M26" s="12"/>
      <c r="N26" s="18"/>
      <c r="O26" s="12"/>
      <c r="P26" s="14"/>
      <c r="Q26" s="39"/>
      <c r="R26" s="39"/>
      <c r="S26" s="39"/>
      <c r="T26" s="39"/>
      <c r="U26" s="39"/>
      <c r="V26" s="12"/>
      <c r="W26" s="12"/>
      <c r="X26" s="12"/>
      <c r="Y26" s="12"/>
      <c r="Z26" s="12"/>
      <c r="AA26" s="11"/>
      <c r="AB26" s="12"/>
      <c r="AC26" s="1"/>
      <c r="AD26" s="1"/>
      <c r="AE26" s="1"/>
      <c r="AF26" s="1"/>
      <c r="AG26" s="1"/>
      <c r="AH26" s="1"/>
      <c r="AI26" s="1"/>
    </row>
    <row r="27" spans="1:35" ht="12.75" hidden="1">
      <c r="A27" s="1"/>
      <c r="B27" s="12"/>
      <c r="C27" s="5" t="s">
        <v>17</v>
      </c>
      <c r="D27" s="14"/>
      <c r="E27" s="9">
        <v>6731</v>
      </c>
      <c r="F27" s="10"/>
      <c r="G27" s="9">
        <v>67</v>
      </c>
      <c r="H27" s="10"/>
      <c r="I27" s="9">
        <f>ROUND(E27+G27,0)</f>
        <v>6798</v>
      </c>
      <c r="J27" s="12"/>
      <c r="K27" s="17">
        <f>ROUND(I27/N27,0)</f>
        <v>205</v>
      </c>
      <c r="L27" s="11"/>
      <c r="M27" s="12"/>
      <c r="N27" s="36">
        <v>33.23</v>
      </c>
      <c r="O27" s="12"/>
      <c r="P27" s="14"/>
      <c r="Q27" s="38">
        <f>ROUND(E27/15,0)</f>
        <v>449</v>
      </c>
      <c r="R27" s="39"/>
      <c r="S27" s="38">
        <f>ROUND(G27/12,0)</f>
        <v>6</v>
      </c>
      <c r="T27" s="39"/>
      <c r="U27" s="38">
        <f>ROUND(Q27+S27,0)</f>
        <v>455</v>
      </c>
      <c r="V27" s="12"/>
      <c r="W27" s="37">
        <f>ROUND(U27/N27,1)</f>
        <v>13.7</v>
      </c>
      <c r="X27" s="37"/>
      <c r="Y27" s="12"/>
      <c r="Z27" s="12"/>
      <c r="AA27" s="11"/>
      <c r="AB27" s="12"/>
      <c r="AC27" s="1"/>
      <c r="AD27" s="1"/>
      <c r="AE27" s="1"/>
      <c r="AF27" s="1"/>
      <c r="AG27" s="1"/>
      <c r="AH27" s="1"/>
      <c r="AI27" s="1"/>
    </row>
    <row r="28" spans="1:35" ht="12.75" hidden="1">
      <c r="A28" s="1"/>
      <c r="B28" s="12"/>
      <c r="C28" s="5" t="s">
        <v>18</v>
      </c>
      <c r="D28" s="14"/>
      <c r="E28" s="9">
        <v>6368</v>
      </c>
      <c r="F28" s="10"/>
      <c r="G28" s="9">
        <v>93</v>
      </c>
      <c r="H28" s="10"/>
      <c r="I28" s="9">
        <f>ROUND(E28+G28,0)</f>
        <v>6461</v>
      </c>
      <c r="J28" s="12"/>
      <c r="K28" s="17">
        <f>ROUND(I28/N28,0)</f>
        <v>194</v>
      </c>
      <c r="L28" s="11"/>
      <c r="M28" s="12"/>
      <c r="N28" s="13">
        <v>33.25</v>
      </c>
      <c r="O28" s="12"/>
      <c r="P28" s="14"/>
      <c r="Q28" s="38">
        <f>ROUND(E28/15,0)</f>
        <v>425</v>
      </c>
      <c r="R28" s="39"/>
      <c r="S28" s="38">
        <f>ROUND(G28/12,0)</f>
        <v>8</v>
      </c>
      <c r="T28" s="39"/>
      <c r="U28" s="38">
        <f>ROUND(Q28+S28,0)</f>
        <v>433</v>
      </c>
      <c r="V28" s="12"/>
      <c r="W28" s="37">
        <f>ROUND(U28/N28,1)</f>
        <v>13</v>
      </c>
      <c r="X28" s="37"/>
      <c r="Y28" s="12"/>
      <c r="Z28" s="15">
        <f>ROUND(U27+U28,0)/2</f>
        <v>444</v>
      </c>
      <c r="AA28" s="11"/>
      <c r="AB28" s="12"/>
      <c r="AC28" s="1"/>
      <c r="AD28" s="1"/>
      <c r="AE28" s="1"/>
      <c r="AF28" s="1"/>
      <c r="AG28" s="1"/>
      <c r="AH28" s="1"/>
      <c r="AI28" s="1"/>
    </row>
    <row r="29" spans="1:35" ht="6.75" customHeight="1" hidden="1">
      <c r="A29" s="1"/>
      <c r="B29" s="12"/>
      <c r="C29" s="12"/>
      <c r="D29" s="14"/>
      <c r="E29" s="10"/>
      <c r="F29" s="10"/>
      <c r="G29" s="10"/>
      <c r="H29" s="10"/>
      <c r="I29" s="10"/>
      <c r="J29" s="12"/>
      <c r="K29" s="12"/>
      <c r="L29" s="11"/>
      <c r="M29" s="12"/>
      <c r="N29" s="18"/>
      <c r="O29" s="12"/>
      <c r="P29" s="14"/>
      <c r="Q29" s="39"/>
      <c r="R29" s="39"/>
      <c r="S29" s="39"/>
      <c r="T29" s="39"/>
      <c r="U29" s="39"/>
      <c r="V29" s="12"/>
      <c r="W29" s="12"/>
      <c r="X29" s="12"/>
      <c r="Y29" s="12"/>
      <c r="Z29" s="12"/>
      <c r="AA29" s="11"/>
      <c r="AB29" s="12"/>
      <c r="AC29" s="1"/>
      <c r="AD29" s="1"/>
      <c r="AE29" s="1"/>
      <c r="AF29" s="1"/>
      <c r="AG29" s="1"/>
      <c r="AH29" s="1"/>
      <c r="AI29" s="1"/>
    </row>
    <row r="30" spans="1:35" ht="12.75" hidden="1">
      <c r="A30" s="1"/>
      <c r="B30" s="12"/>
      <c r="C30" s="5" t="s">
        <v>19</v>
      </c>
      <c r="D30" s="14"/>
      <c r="E30" s="9">
        <v>7464</v>
      </c>
      <c r="F30" s="10"/>
      <c r="G30" s="9">
        <v>86</v>
      </c>
      <c r="H30" s="10"/>
      <c r="I30" s="9">
        <f>ROUND(E30+G30,0)</f>
        <v>7550</v>
      </c>
      <c r="J30" s="12"/>
      <c r="K30" s="17">
        <f>ROUND(I30/N30,0)</f>
        <v>224</v>
      </c>
      <c r="L30" s="11"/>
      <c r="M30" s="12"/>
      <c r="N30" s="36">
        <v>33.75</v>
      </c>
      <c r="O30" s="12"/>
      <c r="P30" s="14"/>
      <c r="Q30" s="38">
        <f>ROUND(E30/15,0)</f>
        <v>498</v>
      </c>
      <c r="R30" s="39"/>
      <c r="S30" s="38">
        <f>ROUND(G30/12,0)</f>
        <v>7</v>
      </c>
      <c r="T30" s="39"/>
      <c r="U30" s="38">
        <f>ROUND(Q30+S30,0)</f>
        <v>505</v>
      </c>
      <c r="V30" s="12"/>
      <c r="W30" s="37">
        <f>ROUND(U30/N30,1)</f>
        <v>15</v>
      </c>
      <c r="X30" s="37"/>
      <c r="Y30" s="12"/>
      <c r="Z30" s="12"/>
      <c r="AA30" s="11"/>
      <c r="AB30" s="12"/>
      <c r="AC30" s="1"/>
      <c r="AD30" s="1"/>
      <c r="AE30" s="1"/>
      <c r="AF30" s="1"/>
      <c r="AG30" s="1"/>
      <c r="AH30" s="1"/>
      <c r="AI30" s="1"/>
    </row>
    <row r="31" spans="1:35" ht="12.75" hidden="1">
      <c r="A31" s="1"/>
      <c r="B31" s="12"/>
      <c r="C31" s="5" t="s">
        <v>20</v>
      </c>
      <c r="D31" s="14"/>
      <c r="E31" s="9">
        <v>6796</v>
      </c>
      <c r="F31" s="10"/>
      <c r="G31" s="9">
        <v>116</v>
      </c>
      <c r="H31" s="10"/>
      <c r="I31" s="9">
        <f>ROUND(E31+G31,0)</f>
        <v>6912</v>
      </c>
      <c r="J31" s="12"/>
      <c r="K31" s="17">
        <f>ROUND(I31/N31,0)</f>
        <v>203</v>
      </c>
      <c r="L31" s="11"/>
      <c r="M31" s="12"/>
      <c r="N31" s="13">
        <v>34.13</v>
      </c>
      <c r="O31" s="12"/>
      <c r="P31" s="14"/>
      <c r="Q31" s="38">
        <f>ROUND(E31/15,0)</f>
        <v>453</v>
      </c>
      <c r="R31" s="39"/>
      <c r="S31" s="38">
        <f>ROUND(G31/12,0)</f>
        <v>10</v>
      </c>
      <c r="T31" s="39"/>
      <c r="U31" s="38">
        <f>ROUND(Q31+S31,0)</f>
        <v>463</v>
      </c>
      <c r="V31" s="12"/>
      <c r="W31" s="37">
        <f>ROUND(U31/N31,1)</f>
        <v>13.6</v>
      </c>
      <c r="X31" s="37"/>
      <c r="Y31" s="12"/>
      <c r="Z31" s="15">
        <f>ROUND(U30+U31,0)/2</f>
        <v>484</v>
      </c>
      <c r="AA31" s="11"/>
      <c r="AB31" s="12"/>
      <c r="AC31" s="1"/>
      <c r="AD31" s="1"/>
      <c r="AE31" s="1"/>
      <c r="AF31" s="1"/>
      <c r="AG31" s="1"/>
      <c r="AH31" s="1"/>
      <c r="AI31" s="1"/>
    </row>
    <row r="32" spans="1:35" ht="12.75" hidden="1">
      <c r="A32" s="1"/>
      <c r="B32" s="12"/>
      <c r="C32" s="12"/>
      <c r="D32" s="14"/>
      <c r="E32" s="10"/>
      <c r="F32" s="10"/>
      <c r="G32" s="10"/>
      <c r="H32" s="10"/>
      <c r="I32" s="10"/>
      <c r="J32" s="12"/>
      <c r="K32" s="12"/>
      <c r="L32" s="11"/>
      <c r="M32" s="12"/>
      <c r="N32" s="18"/>
      <c r="O32" s="12"/>
      <c r="P32" s="14"/>
      <c r="Q32" s="39"/>
      <c r="R32" s="39"/>
      <c r="S32" s="39"/>
      <c r="T32" s="39"/>
      <c r="U32" s="39"/>
      <c r="V32" s="12"/>
      <c r="W32" s="12"/>
      <c r="X32" s="12"/>
      <c r="Y32" s="12"/>
      <c r="Z32" s="12"/>
      <c r="AA32" s="11"/>
      <c r="AB32" s="12"/>
      <c r="AC32" s="1"/>
      <c r="AD32" s="1"/>
      <c r="AE32" s="1"/>
      <c r="AF32" s="1"/>
      <c r="AG32" s="1"/>
      <c r="AH32" s="1"/>
      <c r="AI32" s="1"/>
    </row>
    <row r="33" spans="1:35" ht="12.75">
      <c r="A33" s="1"/>
      <c r="B33" s="12"/>
      <c r="C33" s="5" t="s">
        <v>21</v>
      </c>
      <c r="D33" s="14"/>
      <c r="E33" s="9">
        <v>7788</v>
      </c>
      <c r="F33" s="10"/>
      <c r="G33" s="9">
        <v>106</v>
      </c>
      <c r="H33" s="10"/>
      <c r="I33" s="9">
        <f>ROUND(E33+G33,0)</f>
        <v>7894</v>
      </c>
      <c r="J33" s="12"/>
      <c r="K33" s="17">
        <f>ROUND(I33/N33,0)</f>
        <v>213</v>
      </c>
      <c r="L33" s="11"/>
      <c r="M33" s="12"/>
      <c r="N33" s="13">
        <v>37.08</v>
      </c>
      <c r="O33" s="12"/>
      <c r="P33" s="14"/>
      <c r="Q33" s="38">
        <f>ROUND(E33/15,0)</f>
        <v>519</v>
      </c>
      <c r="R33" s="39"/>
      <c r="S33" s="38">
        <f>ROUND(G33/12,0)</f>
        <v>9</v>
      </c>
      <c r="T33" s="39"/>
      <c r="U33" s="38">
        <f>ROUND(Q33+S33,0)</f>
        <v>528</v>
      </c>
      <c r="V33" s="12"/>
      <c r="W33" s="37">
        <f>ROUND(U33/N33,1)</f>
        <v>14.2</v>
      </c>
      <c r="X33" s="37"/>
      <c r="Y33" s="12"/>
      <c r="Z33" s="12"/>
      <c r="AA33" s="11"/>
      <c r="AB33" s="12"/>
      <c r="AC33" s="1"/>
      <c r="AD33" s="1"/>
      <c r="AE33" s="1"/>
      <c r="AF33" s="1"/>
      <c r="AG33" s="1"/>
      <c r="AH33" s="1"/>
      <c r="AI33" s="1"/>
    </row>
    <row r="34" spans="1:35" ht="12.75">
      <c r="A34" s="1"/>
      <c r="B34" s="12"/>
      <c r="C34" s="5" t="s">
        <v>22</v>
      </c>
      <c r="D34" s="14"/>
      <c r="E34" s="9">
        <v>7344</v>
      </c>
      <c r="F34" s="10"/>
      <c r="G34" s="9">
        <v>71</v>
      </c>
      <c r="H34" s="10"/>
      <c r="I34" s="9">
        <f>ROUND(E34+G34,0)</f>
        <v>7415</v>
      </c>
      <c r="J34" s="12"/>
      <c r="K34" s="17">
        <f>ROUND(I34/N34,0)</f>
        <v>195</v>
      </c>
      <c r="L34" s="11"/>
      <c r="M34" s="12"/>
      <c r="N34" s="13">
        <v>38.06</v>
      </c>
      <c r="O34" s="12"/>
      <c r="P34" s="14"/>
      <c r="Q34" s="38">
        <f>ROUND(E34/15,0)</f>
        <v>490</v>
      </c>
      <c r="R34" s="39"/>
      <c r="S34" s="38">
        <f>ROUND(G34/12,0)</f>
        <v>6</v>
      </c>
      <c r="T34" s="39"/>
      <c r="U34" s="38">
        <f>ROUND(Q34+S34,0)</f>
        <v>496</v>
      </c>
      <c r="V34" s="12"/>
      <c r="W34" s="37">
        <f>ROUND(U34/N34,1)</f>
        <v>13</v>
      </c>
      <c r="X34" s="37"/>
      <c r="Y34" s="12"/>
      <c r="Z34" s="15">
        <f>ROUND(U33+U34,0)/2</f>
        <v>512</v>
      </c>
      <c r="AA34" s="11"/>
      <c r="AB34" s="12"/>
      <c r="AC34" s="1"/>
      <c r="AD34" s="1"/>
      <c r="AE34" s="1"/>
      <c r="AF34" s="1"/>
      <c r="AG34" s="1"/>
      <c r="AH34" s="1"/>
      <c r="AI34" s="1"/>
    </row>
    <row r="35" spans="1:35" ht="12.75">
      <c r="A35" s="1"/>
      <c r="B35" s="12"/>
      <c r="C35" s="12"/>
      <c r="D35" s="14"/>
      <c r="E35" s="10"/>
      <c r="F35" s="10"/>
      <c r="G35" s="10"/>
      <c r="H35" s="10"/>
      <c r="I35" s="10"/>
      <c r="J35" s="12"/>
      <c r="K35" s="12"/>
      <c r="L35" s="11"/>
      <c r="M35" s="12"/>
      <c r="N35" s="18"/>
      <c r="O35" s="12"/>
      <c r="P35" s="14"/>
      <c r="Q35" s="39"/>
      <c r="R35" s="39"/>
      <c r="S35" s="39"/>
      <c r="T35" s="39"/>
      <c r="U35" s="39"/>
      <c r="V35" s="12"/>
      <c r="W35" s="12"/>
      <c r="X35" s="12"/>
      <c r="Y35" s="12"/>
      <c r="Z35" s="12"/>
      <c r="AA35" s="11"/>
      <c r="AB35" s="12"/>
      <c r="AC35" s="1"/>
      <c r="AD35" s="1"/>
      <c r="AE35" s="1"/>
      <c r="AF35" s="1"/>
      <c r="AG35" s="1"/>
      <c r="AH35" s="1"/>
      <c r="AI35" s="1"/>
    </row>
    <row r="36" spans="1:35" ht="12.75">
      <c r="A36" s="1"/>
      <c r="B36" s="12"/>
      <c r="C36" s="5" t="s">
        <v>23</v>
      </c>
      <c r="D36" s="14"/>
      <c r="E36" s="9">
        <v>8115</v>
      </c>
      <c r="F36" s="10"/>
      <c r="G36" s="9">
        <v>76</v>
      </c>
      <c r="H36" s="10"/>
      <c r="I36" s="9">
        <f>ROUND(E36+G36,0)</f>
        <v>8191</v>
      </c>
      <c r="J36" s="12"/>
      <c r="K36" s="17">
        <f>ROUND(I36/N36,0)</f>
        <v>186</v>
      </c>
      <c r="L36" s="11"/>
      <c r="M36" s="12"/>
      <c r="N36" s="13">
        <v>44.08</v>
      </c>
      <c r="O36" s="12"/>
      <c r="P36" s="14"/>
      <c r="Q36" s="38">
        <f>ROUND(E36/15,0)</f>
        <v>541</v>
      </c>
      <c r="R36" s="39"/>
      <c r="S36" s="38">
        <f>ROUND(G36/12,0)</f>
        <v>6</v>
      </c>
      <c r="T36" s="39"/>
      <c r="U36" s="38">
        <f>ROUND(Q36+S36,0)</f>
        <v>547</v>
      </c>
      <c r="V36" s="12"/>
      <c r="W36" s="37">
        <f>ROUND(U36/N36,1)</f>
        <v>12.4</v>
      </c>
      <c r="X36" s="37"/>
      <c r="Y36" s="12"/>
      <c r="Z36" s="12"/>
      <c r="AA36" s="11"/>
      <c r="AB36" s="12"/>
      <c r="AC36" s="1"/>
      <c r="AD36" s="1"/>
      <c r="AE36" s="1"/>
      <c r="AF36" s="1"/>
      <c r="AG36" s="1"/>
      <c r="AH36" s="1"/>
      <c r="AI36" s="1"/>
    </row>
    <row r="37" spans="1:35" ht="12.75">
      <c r="A37" s="1"/>
      <c r="B37" s="12"/>
      <c r="C37" s="5" t="s">
        <v>24</v>
      </c>
      <c r="D37" s="14"/>
      <c r="E37" s="9">
        <v>7380</v>
      </c>
      <c r="F37" s="10"/>
      <c r="G37" s="9">
        <v>58</v>
      </c>
      <c r="H37" s="10"/>
      <c r="I37" s="9">
        <f>ROUND(E37+G37,0)</f>
        <v>7438</v>
      </c>
      <c r="J37" s="12"/>
      <c r="K37" s="17">
        <f>ROUND(I37/N37,0)</f>
        <v>168</v>
      </c>
      <c r="L37" s="11"/>
      <c r="M37" s="12"/>
      <c r="N37" s="13">
        <v>44.28</v>
      </c>
      <c r="O37" s="12"/>
      <c r="P37" s="14"/>
      <c r="Q37" s="38">
        <f>ROUND(E37/15,0)</f>
        <v>492</v>
      </c>
      <c r="R37" s="39"/>
      <c r="S37" s="38">
        <f>ROUND(G37/12,0)</f>
        <v>5</v>
      </c>
      <c r="T37" s="39"/>
      <c r="U37" s="38">
        <f>ROUND(Q37+S37,0)</f>
        <v>497</v>
      </c>
      <c r="V37" s="12"/>
      <c r="W37" s="37">
        <f>ROUND(U37/N37,1)</f>
        <v>11.2</v>
      </c>
      <c r="X37" s="37"/>
      <c r="Y37" s="12"/>
      <c r="Z37" s="15">
        <f>ROUND(U36+U37,0)/2</f>
        <v>522</v>
      </c>
      <c r="AA37" s="11"/>
      <c r="AB37" s="12"/>
      <c r="AC37" s="1"/>
      <c r="AD37" s="1"/>
      <c r="AE37" s="1"/>
      <c r="AF37" s="1"/>
      <c r="AG37" s="1"/>
      <c r="AH37" s="1"/>
      <c r="AI37" s="1"/>
    </row>
    <row r="38" spans="1:35" ht="12.75">
      <c r="A38" s="1"/>
      <c r="B38" s="12"/>
      <c r="C38" s="12"/>
      <c r="D38" s="14"/>
      <c r="E38" s="10"/>
      <c r="F38" s="10"/>
      <c r="G38" s="10"/>
      <c r="H38" s="10"/>
      <c r="I38" s="10"/>
      <c r="J38" s="12"/>
      <c r="K38" s="12"/>
      <c r="L38" s="11"/>
      <c r="M38" s="12"/>
      <c r="N38" s="18"/>
      <c r="O38" s="12"/>
      <c r="P38" s="14"/>
      <c r="Q38" s="39"/>
      <c r="R38" s="39"/>
      <c r="S38" s="39"/>
      <c r="T38" s="39"/>
      <c r="U38" s="39"/>
      <c r="V38" s="12"/>
      <c r="W38" s="12"/>
      <c r="X38" s="12"/>
      <c r="Y38" s="12"/>
      <c r="Z38" s="12"/>
      <c r="AA38" s="11"/>
      <c r="AB38" s="12"/>
      <c r="AC38" s="1"/>
      <c r="AD38" s="1"/>
      <c r="AE38" s="1"/>
      <c r="AF38" s="1"/>
      <c r="AG38" s="1"/>
      <c r="AH38" s="1"/>
      <c r="AI38" s="1"/>
    </row>
    <row r="39" spans="1:35" ht="12.75">
      <c r="A39" s="1"/>
      <c r="B39" s="12"/>
      <c r="C39" s="5" t="s">
        <v>25</v>
      </c>
      <c r="D39" s="14"/>
      <c r="E39" s="9">
        <v>8590</v>
      </c>
      <c r="F39" s="10"/>
      <c r="G39" s="9">
        <v>173</v>
      </c>
      <c r="H39" s="10"/>
      <c r="I39" s="9">
        <f>ROUND(E39+G39,0)</f>
        <v>8763</v>
      </c>
      <c r="J39" s="12"/>
      <c r="K39" s="17">
        <f>ROUND(I39/N39,0)</f>
        <v>189</v>
      </c>
      <c r="L39" s="11"/>
      <c r="M39" s="12"/>
      <c r="N39" s="13">
        <v>46.38</v>
      </c>
      <c r="O39" s="12"/>
      <c r="P39" s="14"/>
      <c r="Q39" s="38">
        <f>ROUND(E39/15,0)</f>
        <v>573</v>
      </c>
      <c r="R39" s="39"/>
      <c r="S39" s="38">
        <f>ROUND(G39/12,0)</f>
        <v>14</v>
      </c>
      <c r="T39" s="39"/>
      <c r="U39" s="38">
        <f>ROUND(Q39+S39,0)</f>
        <v>587</v>
      </c>
      <c r="V39" s="12"/>
      <c r="W39" s="37">
        <f>ROUND(U39/N39,1)</f>
        <v>12.7</v>
      </c>
      <c r="X39" s="37"/>
      <c r="Y39" s="12"/>
      <c r="Z39" s="12"/>
      <c r="AA39" s="11"/>
      <c r="AB39" s="12"/>
      <c r="AC39" s="1"/>
      <c r="AD39" s="1"/>
      <c r="AE39" s="1"/>
      <c r="AF39" s="1"/>
      <c r="AG39" s="1"/>
      <c r="AH39" s="1"/>
      <c r="AI39" s="1"/>
    </row>
    <row r="40" spans="1:35" ht="12.75">
      <c r="A40" s="1"/>
      <c r="B40" s="12"/>
      <c r="C40" s="5" t="s">
        <v>26</v>
      </c>
      <c r="D40" s="14"/>
      <c r="E40" s="9">
        <v>8365</v>
      </c>
      <c r="F40" s="10"/>
      <c r="G40" s="9">
        <v>175</v>
      </c>
      <c r="H40" s="10"/>
      <c r="I40" s="9">
        <f>ROUND(E40+G40,0)</f>
        <v>8540</v>
      </c>
      <c r="J40" s="12"/>
      <c r="K40" s="17">
        <f>ROUND(I40/N40,0)</f>
        <v>185</v>
      </c>
      <c r="L40" s="11"/>
      <c r="M40" s="12"/>
      <c r="N40" s="13">
        <v>46.04</v>
      </c>
      <c r="O40" s="12"/>
      <c r="P40" s="14"/>
      <c r="Q40" s="38">
        <f>ROUND(E40/15,0)</f>
        <v>558</v>
      </c>
      <c r="R40" s="39"/>
      <c r="S40" s="38">
        <f>ROUND(G40/12,0)</f>
        <v>15</v>
      </c>
      <c r="T40" s="39"/>
      <c r="U40" s="38">
        <f>ROUND(Q40+S40,0)</f>
        <v>573</v>
      </c>
      <c r="V40" s="12"/>
      <c r="W40" s="37">
        <f>ROUND(U40/N40,1)</f>
        <v>12.4</v>
      </c>
      <c r="X40" s="37"/>
      <c r="Y40" s="12"/>
      <c r="Z40" s="15">
        <f>ROUND(U39+U40,0)/2</f>
        <v>580</v>
      </c>
      <c r="AA40" s="11"/>
      <c r="AB40" s="12"/>
      <c r="AC40" s="1"/>
      <c r="AD40" s="1"/>
      <c r="AE40" s="1"/>
      <c r="AF40" s="1"/>
      <c r="AG40" s="1"/>
      <c r="AH40" s="1"/>
      <c r="AI40" s="1"/>
    </row>
    <row r="41" spans="1:35" ht="12.75">
      <c r="A41" s="1"/>
      <c r="B41" s="12"/>
      <c r="C41" s="12"/>
      <c r="D41" s="14"/>
      <c r="E41" s="10"/>
      <c r="F41" s="10"/>
      <c r="G41" s="10"/>
      <c r="H41" s="10"/>
      <c r="I41" s="10"/>
      <c r="J41" s="12"/>
      <c r="K41" s="12"/>
      <c r="L41" s="11"/>
      <c r="M41" s="12"/>
      <c r="N41" s="18"/>
      <c r="O41" s="12"/>
      <c r="P41" s="14"/>
      <c r="Q41" s="39"/>
      <c r="R41" s="39"/>
      <c r="S41" s="39"/>
      <c r="T41" s="39"/>
      <c r="U41" s="39"/>
      <c r="V41" s="12"/>
      <c r="W41" s="12"/>
      <c r="X41" s="12"/>
      <c r="Y41" s="12"/>
      <c r="Z41" s="12"/>
      <c r="AA41" s="11"/>
      <c r="AB41" s="12"/>
      <c r="AC41" s="1"/>
      <c r="AD41" s="1"/>
      <c r="AE41" s="1"/>
      <c r="AF41" s="1"/>
      <c r="AG41" s="1"/>
      <c r="AH41" s="1"/>
      <c r="AI41" s="1"/>
    </row>
    <row r="42" spans="1:35" ht="12.75">
      <c r="A42" s="1"/>
      <c r="B42" s="12"/>
      <c r="C42" s="5" t="s">
        <v>27</v>
      </c>
      <c r="D42" s="14"/>
      <c r="E42" s="9">
        <v>9548</v>
      </c>
      <c r="F42" s="10"/>
      <c r="G42" s="9">
        <v>112</v>
      </c>
      <c r="H42" s="10"/>
      <c r="I42" s="9">
        <f>E42+G42</f>
        <v>9660</v>
      </c>
      <c r="J42" s="10"/>
      <c r="K42" s="9">
        <f>I42/N42</f>
        <v>210.0456621004566</v>
      </c>
      <c r="L42" s="11"/>
      <c r="M42" s="12"/>
      <c r="N42" s="13">
        <v>45.99</v>
      </c>
      <c r="O42" s="12"/>
      <c r="P42" s="14"/>
      <c r="Q42" s="38">
        <v>636</v>
      </c>
      <c r="R42" s="39"/>
      <c r="S42" s="38">
        <v>9</v>
      </c>
      <c r="T42" s="39"/>
      <c r="U42" s="38">
        <f>Q42+S42</f>
        <v>645</v>
      </c>
      <c r="V42" s="12"/>
      <c r="W42" s="16">
        <f>U42/N42</f>
        <v>14.024787997390737</v>
      </c>
      <c r="X42" s="12"/>
      <c r="Y42" s="12"/>
      <c r="Z42" s="15" t="s">
        <v>28</v>
      </c>
      <c r="AA42" s="11"/>
      <c r="AB42" s="12"/>
      <c r="AC42" s="1"/>
      <c r="AD42" s="1"/>
      <c r="AE42" s="1"/>
      <c r="AF42" s="1"/>
      <c r="AG42" s="1"/>
      <c r="AH42" s="1"/>
      <c r="AI42" s="1"/>
    </row>
    <row r="43" spans="1:35" ht="12.75">
      <c r="A43" s="1"/>
      <c r="B43" s="12"/>
      <c r="C43" s="5"/>
      <c r="D43" s="14"/>
      <c r="E43" s="9"/>
      <c r="F43" s="10"/>
      <c r="G43" s="9"/>
      <c r="H43" s="10"/>
      <c r="I43" s="9"/>
      <c r="J43" s="10"/>
      <c r="K43" s="9"/>
      <c r="L43" s="11"/>
      <c r="M43" s="12"/>
      <c r="N43" s="13"/>
      <c r="O43" s="12"/>
      <c r="P43" s="14"/>
      <c r="Q43" s="38"/>
      <c r="R43" s="39"/>
      <c r="S43" s="38"/>
      <c r="T43" s="39"/>
      <c r="U43" s="38"/>
      <c r="V43" s="12"/>
      <c r="W43" s="17"/>
      <c r="X43" s="12"/>
      <c r="Y43" s="12"/>
      <c r="Z43" s="15"/>
      <c r="AA43" s="11"/>
      <c r="AB43" s="12"/>
      <c r="AC43" s="1"/>
      <c r="AD43" s="1"/>
      <c r="AE43" s="1"/>
      <c r="AF43" s="1"/>
      <c r="AG43" s="1"/>
      <c r="AH43" s="1"/>
      <c r="AI43" s="1"/>
    </row>
    <row r="44" spans="1:35" ht="12.75">
      <c r="A44" s="1"/>
      <c r="B44" s="12"/>
      <c r="C44" s="5" t="s">
        <v>29</v>
      </c>
      <c r="D44" s="14"/>
      <c r="E44" s="10">
        <v>9125</v>
      </c>
      <c r="F44" s="10"/>
      <c r="G44" s="10">
        <v>201</v>
      </c>
      <c r="H44" s="10"/>
      <c r="I44" s="9">
        <f>E44+G44</f>
        <v>9326</v>
      </c>
      <c r="J44" s="10"/>
      <c r="K44" s="9">
        <f>I44/N44</f>
        <v>204.6072838964458</v>
      </c>
      <c r="L44" s="11"/>
      <c r="M44" s="12"/>
      <c r="N44" s="18">
        <v>45.58</v>
      </c>
      <c r="O44" s="12"/>
      <c r="P44" s="14"/>
      <c r="Q44" s="39">
        <f>625-16</f>
        <v>609</v>
      </c>
      <c r="R44" s="39" t="s">
        <v>30</v>
      </c>
      <c r="S44" s="39">
        <v>16</v>
      </c>
      <c r="T44" s="39"/>
      <c r="U44" s="38">
        <f>Q44+S44</f>
        <v>625</v>
      </c>
      <c r="V44" s="12"/>
      <c r="W44" s="16">
        <f>U44/N44</f>
        <v>13.712154453707766</v>
      </c>
      <c r="X44" s="12"/>
      <c r="Y44" s="12"/>
      <c r="Z44" s="12"/>
      <c r="AA44" s="11"/>
      <c r="AB44" s="12"/>
      <c r="AC44" s="1"/>
      <c r="AD44" s="1"/>
      <c r="AE44" s="1"/>
      <c r="AF44" s="1"/>
      <c r="AG44" s="1"/>
      <c r="AH44" s="1"/>
      <c r="AI44" s="1"/>
    </row>
    <row r="45" spans="1:35" ht="12.75">
      <c r="A45" s="1"/>
      <c r="B45" s="12"/>
      <c r="C45" s="5" t="s">
        <v>37</v>
      </c>
      <c r="D45" s="14"/>
      <c r="E45" s="9">
        <v>8528</v>
      </c>
      <c r="F45" s="10"/>
      <c r="G45" s="9">
        <v>255</v>
      </c>
      <c r="H45" s="10"/>
      <c r="I45" s="9">
        <f aca="true" t="shared" si="0" ref="I45:I53">E45+G45</f>
        <v>8783</v>
      </c>
      <c r="J45" s="10"/>
      <c r="K45" s="9">
        <f aca="true" t="shared" si="1" ref="K45:K53">I45/N45</f>
        <v>209.26852513700263</v>
      </c>
      <c r="L45" s="11"/>
      <c r="M45" s="12"/>
      <c r="N45" s="13">
        <v>41.97</v>
      </c>
      <c r="O45" s="12"/>
      <c r="P45" s="14"/>
      <c r="Q45" s="38">
        <f>ROUND(E45/15,0)</f>
        <v>569</v>
      </c>
      <c r="R45" s="39"/>
      <c r="S45" s="38">
        <f>ROUND(G45/12,0)</f>
        <v>21</v>
      </c>
      <c r="T45" s="39"/>
      <c r="U45" s="38">
        <f>ROUND(Q45+S45,0)</f>
        <v>590</v>
      </c>
      <c r="V45" s="12"/>
      <c r="W45" s="37">
        <f>ROUND(U45/N45,1)</f>
        <v>14.1</v>
      </c>
      <c r="X45" s="37"/>
      <c r="Y45" s="12"/>
      <c r="Z45" s="15">
        <f>ROUND(U44+U45,0)/2</f>
        <v>607.5</v>
      </c>
      <c r="AA45" s="11"/>
      <c r="AB45" s="12"/>
      <c r="AC45" s="1"/>
      <c r="AD45" s="1"/>
      <c r="AE45" s="1"/>
      <c r="AF45" s="1"/>
      <c r="AG45" s="1"/>
      <c r="AH45" s="1"/>
      <c r="AI45" s="1"/>
    </row>
    <row r="46" spans="1:35" ht="12.75">
      <c r="A46" s="1"/>
      <c r="B46" s="12"/>
      <c r="C46" s="12"/>
      <c r="D46" s="14"/>
      <c r="E46" s="10"/>
      <c r="F46" s="10"/>
      <c r="G46" s="10"/>
      <c r="H46" s="10"/>
      <c r="I46" s="9"/>
      <c r="J46" s="10"/>
      <c r="K46" s="9"/>
      <c r="L46" s="11"/>
      <c r="M46" s="12"/>
      <c r="N46" s="18"/>
      <c r="O46" s="12"/>
      <c r="P46" s="14"/>
      <c r="Q46" s="39"/>
      <c r="R46" s="39"/>
      <c r="S46" s="39"/>
      <c r="T46" s="39"/>
      <c r="U46" s="39"/>
      <c r="V46" s="12"/>
      <c r="W46" s="12"/>
      <c r="X46" s="12"/>
      <c r="Y46" s="12"/>
      <c r="Z46" s="12"/>
      <c r="AA46" s="11"/>
      <c r="AB46" s="12"/>
      <c r="AC46" s="1"/>
      <c r="AD46" s="1"/>
      <c r="AE46" s="1"/>
      <c r="AF46" s="1"/>
      <c r="AG46" s="1"/>
      <c r="AH46" s="1"/>
      <c r="AI46" s="1"/>
    </row>
    <row r="47" spans="1:35" ht="12.75">
      <c r="A47" s="1"/>
      <c r="B47" s="12"/>
      <c r="C47" s="5" t="s">
        <v>38</v>
      </c>
      <c r="D47" s="14"/>
      <c r="E47" s="9">
        <v>9475</v>
      </c>
      <c r="F47" s="10"/>
      <c r="G47" s="9">
        <v>201</v>
      </c>
      <c r="H47" s="10"/>
      <c r="I47" s="9">
        <f t="shared" si="0"/>
        <v>9676</v>
      </c>
      <c r="J47" s="10"/>
      <c r="K47" s="9">
        <f t="shared" si="1"/>
        <v>196.6267018898598</v>
      </c>
      <c r="L47" s="11"/>
      <c r="M47" s="12"/>
      <c r="N47" s="13">
        <v>49.21</v>
      </c>
      <c r="O47" s="12"/>
      <c r="P47" s="14"/>
      <c r="Q47" s="38">
        <f aca="true" t="shared" si="2" ref="Q47:Q53">ROUND(E47/15,0)</f>
        <v>632</v>
      </c>
      <c r="R47" s="39"/>
      <c r="S47" s="38">
        <f aca="true" t="shared" si="3" ref="S47:S53">ROUND(G47/12,0)</f>
        <v>17</v>
      </c>
      <c r="T47" s="39"/>
      <c r="U47" s="38">
        <f aca="true" t="shared" si="4" ref="U47:U53">ROUND(Q47+S47,0)</f>
        <v>649</v>
      </c>
      <c r="V47" s="12"/>
      <c r="W47" s="37">
        <f aca="true" t="shared" si="5" ref="W47:W53">ROUND(U47/N47,1)</f>
        <v>13.2</v>
      </c>
      <c r="X47" s="37"/>
      <c r="Y47" s="12"/>
      <c r="Z47" s="15" t="s">
        <v>30</v>
      </c>
      <c r="AA47" s="11"/>
      <c r="AB47" s="12"/>
      <c r="AC47" s="1"/>
      <c r="AD47" s="1"/>
      <c r="AE47" s="1"/>
      <c r="AF47" s="1"/>
      <c r="AG47" s="1"/>
      <c r="AH47" s="1"/>
      <c r="AI47" s="1"/>
    </row>
    <row r="48" spans="1:35" ht="12.75">
      <c r="A48" s="1"/>
      <c r="B48" s="12"/>
      <c r="C48" s="5" t="s">
        <v>40</v>
      </c>
      <c r="D48" s="14"/>
      <c r="E48" s="9">
        <v>11669</v>
      </c>
      <c r="F48" s="10"/>
      <c r="G48" s="9">
        <v>285</v>
      </c>
      <c r="H48" s="10"/>
      <c r="I48" s="9">
        <f t="shared" si="0"/>
        <v>11954</v>
      </c>
      <c r="J48" s="10"/>
      <c r="K48" s="9">
        <f t="shared" si="1"/>
        <v>221.94578536947643</v>
      </c>
      <c r="L48" s="11"/>
      <c r="M48" s="12"/>
      <c r="N48" s="13">
        <v>53.86</v>
      </c>
      <c r="O48" s="12"/>
      <c r="P48" s="14"/>
      <c r="Q48" s="38">
        <f t="shared" si="2"/>
        <v>778</v>
      </c>
      <c r="R48" s="39"/>
      <c r="S48" s="38">
        <f t="shared" si="3"/>
        <v>24</v>
      </c>
      <c r="T48" s="39"/>
      <c r="U48" s="38">
        <f t="shared" si="4"/>
        <v>802</v>
      </c>
      <c r="V48" s="12"/>
      <c r="W48" s="37">
        <f t="shared" si="5"/>
        <v>14.9</v>
      </c>
      <c r="X48" s="37"/>
      <c r="Y48" s="12"/>
      <c r="Z48" s="15">
        <f>ROUND(U47+U48,0)/2</f>
        <v>725.5</v>
      </c>
      <c r="AA48" s="11"/>
      <c r="AB48" s="12"/>
      <c r="AC48" s="1"/>
      <c r="AD48" s="1"/>
      <c r="AE48" s="1"/>
      <c r="AF48" s="1"/>
      <c r="AG48" s="1"/>
      <c r="AH48" s="1"/>
      <c r="AI48" s="1"/>
    </row>
    <row r="49" spans="1:35" ht="12.75">
      <c r="A49" s="1"/>
      <c r="B49" s="12"/>
      <c r="C49" s="12"/>
      <c r="D49" s="14"/>
      <c r="E49" s="10" t="s">
        <v>30</v>
      </c>
      <c r="F49" s="10"/>
      <c r="G49" s="10"/>
      <c r="H49" s="10"/>
      <c r="I49" s="9"/>
      <c r="J49" s="10"/>
      <c r="K49" s="9"/>
      <c r="L49" s="11"/>
      <c r="M49" s="12"/>
      <c r="N49" s="18"/>
      <c r="O49" s="12"/>
      <c r="P49" s="14"/>
      <c r="Q49" s="38"/>
      <c r="R49" s="39"/>
      <c r="S49" s="38"/>
      <c r="T49" s="39"/>
      <c r="U49" s="38"/>
      <c r="V49" s="12"/>
      <c r="W49" s="37"/>
      <c r="X49" s="37"/>
      <c r="Y49" s="12"/>
      <c r="Z49" s="15"/>
      <c r="AA49" s="11"/>
      <c r="AB49" s="12"/>
      <c r="AC49" s="1"/>
      <c r="AD49" s="1"/>
      <c r="AE49" s="1"/>
      <c r="AF49" s="1"/>
      <c r="AG49" s="1"/>
      <c r="AH49" s="1"/>
      <c r="AI49" s="1"/>
    </row>
    <row r="50" spans="1:35" ht="12.75">
      <c r="A50" s="1"/>
      <c r="B50" s="12"/>
      <c r="C50" s="5" t="s">
        <v>41</v>
      </c>
      <c r="D50" s="14"/>
      <c r="E50" s="9">
        <v>9351</v>
      </c>
      <c r="F50" s="10"/>
      <c r="G50" s="9">
        <v>285</v>
      </c>
      <c r="H50" s="10"/>
      <c r="I50" s="9">
        <f t="shared" si="0"/>
        <v>9636</v>
      </c>
      <c r="J50" s="10"/>
      <c r="K50" s="9">
        <f t="shared" si="1"/>
        <v>169.91712220067006</v>
      </c>
      <c r="L50" s="11"/>
      <c r="M50" s="12"/>
      <c r="N50" s="13">
        <v>56.71</v>
      </c>
      <c r="O50" s="12"/>
      <c r="P50" s="14"/>
      <c r="Q50" s="38">
        <f t="shared" si="2"/>
        <v>623</v>
      </c>
      <c r="R50" s="39"/>
      <c r="S50" s="38">
        <f t="shared" si="3"/>
        <v>24</v>
      </c>
      <c r="T50" s="39"/>
      <c r="U50" s="38">
        <f t="shared" si="4"/>
        <v>647</v>
      </c>
      <c r="V50" s="12"/>
      <c r="W50" s="37">
        <f t="shared" si="5"/>
        <v>11.4</v>
      </c>
      <c r="X50" s="37"/>
      <c r="Y50" s="12"/>
      <c r="Z50" s="15" t="s">
        <v>30</v>
      </c>
      <c r="AA50" s="11"/>
      <c r="AB50" s="12"/>
      <c r="AC50" s="1"/>
      <c r="AD50" s="1"/>
      <c r="AE50" s="1"/>
      <c r="AF50" s="1"/>
      <c r="AG50" s="1"/>
      <c r="AH50" s="1"/>
      <c r="AI50" s="1"/>
    </row>
    <row r="51" spans="1:35" ht="12.75">
      <c r="A51" s="1"/>
      <c r="B51" s="12"/>
      <c r="C51" s="5" t="s">
        <v>42</v>
      </c>
      <c r="D51" s="14"/>
      <c r="E51" s="9">
        <v>10777</v>
      </c>
      <c r="F51" s="10"/>
      <c r="G51" s="9">
        <v>310</v>
      </c>
      <c r="H51" s="10"/>
      <c r="I51" s="9">
        <f t="shared" si="0"/>
        <v>11087</v>
      </c>
      <c r="J51" s="10"/>
      <c r="K51" s="9">
        <f t="shared" si="1"/>
        <v>200.41576283441793</v>
      </c>
      <c r="L51" s="11"/>
      <c r="M51" s="12"/>
      <c r="N51" s="13">
        <v>55.32</v>
      </c>
      <c r="O51" s="12"/>
      <c r="P51" s="14"/>
      <c r="Q51" s="38">
        <f t="shared" si="2"/>
        <v>718</v>
      </c>
      <c r="R51" s="39"/>
      <c r="S51" s="38">
        <f t="shared" si="3"/>
        <v>26</v>
      </c>
      <c r="T51" s="39"/>
      <c r="U51" s="38">
        <f t="shared" si="4"/>
        <v>744</v>
      </c>
      <c r="V51" s="12"/>
      <c r="W51" s="37">
        <f t="shared" si="5"/>
        <v>13.4</v>
      </c>
      <c r="X51" s="37"/>
      <c r="Y51" s="12"/>
      <c r="Z51" s="15">
        <f>ROUND(U50+U51,0)/2</f>
        <v>695.5</v>
      </c>
      <c r="AA51" s="11"/>
      <c r="AB51" s="12"/>
      <c r="AC51" s="1"/>
      <c r="AD51" s="1"/>
      <c r="AE51" s="1"/>
      <c r="AF51" s="1"/>
      <c r="AG51" s="1"/>
      <c r="AH51" s="1"/>
      <c r="AI51" s="1"/>
    </row>
    <row r="52" spans="1:35" ht="12.75">
      <c r="A52" s="1"/>
      <c r="B52" s="12"/>
      <c r="C52" s="12"/>
      <c r="D52" s="14"/>
      <c r="E52" s="10"/>
      <c r="F52" s="10"/>
      <c r="G52" s="10"/>
      <c r="H52" s="10"/>
      <c r="I52" s="9"/>
      <c r="J52" s="10"/>
      <c r="K52" s="9"/>
      <c r="L52" s="11"/>
      <c r="M52" s="12"/>
      <c r="N52" s="18"/>
      <c r="O52" s="12"/>
      <c r="P52" s="14"/>
      <c r="Q52" s="38"/>
      <c r="R52" s="39"/>
      <c r="S52" s="38"/>
      <c r="T52" s="39"/>
      <c r="U52" s="38"/>
      <c r="V52" s="12"/>
      <c r="W52" s="37"/>
      <c r="X52" s="37"/>
      <c r="Y52" s="12"/>
      <c r="Z52" s="15"/>
      <c r="AA52" s="11"/>
      <c r="AB52" s="12"/>
      <c r="AC52" s="1"/>
      <c r="AD52" s="1"/>
      <c r="AE52" s="1"/>
      <c r="AF52" s="1"/>
      <c r="AG52" s="1"/>
      <c r="AH52" s="1"/>
      <c r="AI52" s="1"/>
    </row>
    <row r="53" spans="1:35" ht="12.75">
      <c r="A53" s="1"/>
      <c r="B53" s="12"/>
      <c r="C53" s="5" t="s">
        <v>43</v>
      </c>
      <c r="D53" s="14"/>
      <c r="E53" s="9">
        <v>9733</v>
      </c>
      <c r="F53" s="10"/>
      <c r="G53" s="9">
        <v>341</v>
      </c>
      <c r="H53" s="10"/>
      <c r="I53" s="9">
        <f t="shared" si="0"/>
        <v>10074</v>
      </c>
      <c r="J53" s="10"/>
      <c r="K53" s="9">
        <f t="shared" si="1"/>
        <v>168.82855706385118</v>
      </c>
      <c r="L53" s="11"/>
      <c r="M53" s="12"/>
      <c r="N53" s="13">
        <v>59.67</v>
      </c>
      <c r="O53" s="12"/>
      <c r="P53" s="14"/>
      <c r="Q53" s="38">
        <f t="shared" si="2"/>
        <v>649</v>
      </c>
      <c r="R53" s="39"/>
      <c r="S53" s="38">
        <f t="shared" si="3"/>
        <v>28</v>
      </c>
      <c r="T53" s="39"/>
      <c r="U53" s="38">
        <f t="shared" si="4"/>
        <v>677</v>
      </c>
      <c r="V53" s="12"/>
      <c r="W53" s="37">
        <f t="shared" si="5"/>
        <v>11.3</v>
      </c>
      <c r="X53" s="37"/>
      <c r="Y53" s="12"/>
      <c r="Z53" s="15" t="s">
        <v>30</v>
      </c>
      <c r="AA53" s="11"/>
      <c r="AB53" s="12"/>
      <c r="AC53" s="1"/>
      <c r="AD53" s="1"/>
      <c r="AE53" s="1"/>
      <c r="AF53" s="1"/>
      <c r="AG53" s="1"/>
      <c r="AH53" s="1"/>
      <c r="AI53" s="1"/>
    </row>
    <row r="54" spans="1:35" ht="12.75">
      <c r="A54" s="1"/>
      <c r="B54" s="12"/>
      <c r="C54" s="5" t="s">
        <v>45</v>
      </c>
      <c r="D54" s="14"/>
      <c r="E54" s="9">
        <v>11400</v>
      </c>
      <c r="F54" s="10"/>
      <c r="G54" s="9">
        <v>291</v>
      </c>
      <c r="H54" s="10"/>
      <c r="I54" s="9">
        <f>E54+G54</f>
        <v>11691</v>
      </c>
      <c r="J54" s="10"/>
      <c r="K54" s="9">
        <f>I54/N54</f>
        <v>200.25693730729702</v>
      </c>
      <c r="L54" s="11"/>
      <c r="M54" s="12"/>
      <c r="N54" s="13">
        <v>58.38</v>
      </c>
      <c r="O54" s="12"/>
      <c r="P54" s="14"/>
      <c r="Q54" s="38">
        <v>760</v>
      </c>
      <c r="R54" s="39"/>
      <c r="S54" s="38">
        <v>24</v>
      </c>
      <c r="T54" s="39"/>
      <c r="U54" s="38">
        <v>784</v>
      </c>
      <c r="V54" s="12"/>
      <c r="W54" s="37">
        <f>+U54/N54</f>
        <v>13.42925659472422</v>
      </c>
      <c r="X54" s="37"/>
      <c r="Y54" s="12"/>
      <c r="Z54" s="15">
        <f>+(U53+U54)/2</f>
        <v>730.5</v>
      </c>
      <c r="AA54" s="11"/>
      <c r="AB54" s="12"/>
      <c r="AC54" s="1"/>
      <c r="AD54" s="1"/>
      <c r="AE54" s="1"/>
      <c r="AF54" s="1"/>
      <c r="AG54" s="1"/>
      <c r="AH54" s="1"/>
      <c r="AI54" s="1"/>
    </row>
    <row r="55" spans="1:35" ht="12.75">
      <c r="A55" s="1"/>
      <c r="B55" s="12"/>
      <c r="C55" s="12"/>
      <c r="D55" s="14"/>
      <c r="E55" s="9"/>
      <c r="F55" s="10"/>
      <c r="G55" s="9"/>
      <c r="H55" s="10"/>
      <c r="I55" s="9"/>
      <c r="J55" s="10"/>
      <c r="K55" s="9"/>
      <c r="L55" s="11"/>
      <c r="M55" s="12"/>
      <c r="N55" s="13"/>
      <c r="O55" s="12"/>
      <c r="P55" s="14"/>
      <c r="Q55" s="38"/>
      <c r="R55" s="39"/>
      <c r="S55" s="38"/>
      <c r="T55" s="39"/>
      <c r="U55" s="38"/>
      <c r="V55" s="12"/>
      <c r="W55" s="37"/>
      <c r="X55" s="37"/>
      <c r="Y55" s="12"/>
      <c r="Z55" s="15"/>
      <c r="AA55" s="11"/>
      <c r="AB55" s="12"/>
      <c r="AC55" s="1"/>
      <c r="AD55" s="1"/>
      <c r="AE55" s="1"/>
      <c r="AF55" s="1"/>
      <c r="AG55" s="1"/>
      <c r="AH55" s="1"/>
      <c r="AI55" s="1"/>
    </row>
    <row r="56" spans="1:35" ht="12.75">
      <c r="A56" s="1"/>
      <c r="B56" s="12"/>
      <c r="C56" s="5" t="s">
        <v>46</v>
      </c>
      <c r="D56" s="14"/>
      <c r="E56" s="9">
        <v>10700</v>
      </c>
      <c r="F56" s="10"/>
      <c r="G56" s="9">
        <v>403</v>
      </c>
      <c r="H56" s="10"/>
      <c r="I56" s="9">
        <f>E56+G56</f>
        <v>11103</v>
      </c>
      <c r="J56" s="10"/>
      <c r="K56" s="9">
        <f>I56/N56</f>
        <v>183.06677658697444</v>
      </c>
      <c r="L56" s="11"/>
      <c r="M56" s="12"/>
      <c r="N56" s="13">
        <v>60.65</v>
      </c>
      <c r="O56" s="12"/>
      <c r="P56" s="14"/>
      <c r="Q56" s="38">
        <f>+E56/15</f>
        <v>713.3333333333334</v>
      </c>
      <c r="R56" s="39"/>
      <c r="S56" s="38">
        <f>+G56/12</f>
        <v>33.583333333333336</v>
      </c>
      <c r="T56" s="39"/>
      <c r="U56" s="38">
        <v>747</v>
      </c>
      <c r="V56" s="12"/>
      <c r="W56" s="37">
        <f>+U56/N56</f>
        <v>12.316570486397362</v>
      </c>
      <c r="X56" s="37"/>
      <c r="Y56" s="12"/>
      <c r="Z56" s="15"/>
      <c r="AA56" s="11"/>
      <c r="AB56" s="12"/>
      <c r="AC56" s="1"/>
      <c r="AD56" s="1"/>
      <c r="AE56" s="1"/>
      <c r="AF56" s="1"/>
      <c r="AG56" s="1"/>
      <c r="AH56" s="1"/>
      <c r="AI56" s="1"/>
    </row>
    <row r="57" spans="1:35" ht="12.75">
      <c r="A57" s="1"/>
      <c r="B57" s="12"/>
      <c r="C57" s="5" t="s">
        <v>47</v>
      </c>
      <c r="D57" s="14"/>
      <c r="E57" s="9">
        <v>9904</v>
      </c>
      <c r="F57" s="10"/>
      <c r="G57" s="9">
        <v>370</v>
      </c>
      <c r="H57" s="10"/>
      <c r="I57" s="9">
        <f>E57+G57</f>
        <v>10274</v>
      </c>
      <c r="J57" s="10"/>
      <c r="K57" s="9">
        <f>I57/N57</f>
        <v>170.15568068896985</v>
      </c>
      <c r="L57" s="11"/>
      <c r="M57" s="12"/>
      <c r="N57" s="13">
        <v>60.38</v>
      </c>
      <c r="O57" s="12"/>
      <c r="P57" s="14"/>
      <c r="Q57" s="38">
        <f>+E57/15</f>
        <v>660.2666666666667</v>
      </c>
      <c r="R57" s="39"/>
      <c r="S57" s="38">
        <f>+G57/12</f>
        <v>30.833333333333332</v>
      </c>
      <c r="T57" s="39"/>
      <c r="U57" s="38">
        <f>+Q57+S57</f>
        <v>691.1</v>
      </c>
      <c r="V57" s="12"/>
      <c r="W57" s="37">
        <f>+U57/N57</f>
        <v>11.445842994368997</v>
      </c>
      <c r="X57" s="37"/>
      <c r="Y57" s="12"/>
      <c r="Z57" s="15">
        <f>+(U56+U57)/2</f>
        <v>719.05</v>
      </c>
      <c r="AA57" s="11"/>
      <c r="AB57" s="12"/>
      <c r="AC57" s="1"/>
      <c r="AD57" s="1"/>
      <c r="AE57" s="1"/>
      <c r="AF57" s="1"/>
      <c r="AG57" s="1"/>
      <c r="AH57" s="1"/>
      <c r="AI57" s="1"/>
    </row>
    <row r="58" spans="1:35" ht="12.75">
      <c r="A58" s="1"/>
      <c r="B58" s="12"/>
      <c r="C58" s="12"/>
      <c r="D58" s="14"/>
      <c r="E58" s="9"/>
      <c r="F58" s="10"/>
      <c r="G58" s="9"/>
      <c r="H58" s="10"/>
      <c r="I58" s="9"/>
      <c r="J58" s="10"/>
      <c r="K58" s="9"/>
      <c r="L58" s="11"/>
      <c r="M58" s="12"/>
      <c r="N58" s="13"/>
      <c r="O58" s="12"/>
      <c r="P58" s="14"/>
      <c r="Q58" s="38"/>
      <c r="R58" s="39"/>
      <c r="S58" s="38"/>
      <c r="T58" s="39"/>
      <c r="U58" s="38"/>
      <c r="V58" s="12"/>
      <c r="W58" s="37"/>
      <c r="X58" s="37"/>
      <c r="Y58" s="12"/>
      <c r="Z58" s="15"/>
      <c r="AA58" s="11"/>
      <c r="AB58" s="12"/>
      <c r="AC58" s="1"/>
      <c r="AD58" s="1"/>
      <c r="AE58" s="1"/>
      <c r="AF58" s="1"/>
      <c r="AG58" s="1"/>
      <c r="AH58" s="1"/>
      <c r="AI58" s="1"/>
    </row>
    <row r="59" spans="1:35" ht="12.75">
      <c r="A59" s="1"/>
      <c r="B59" s="12"/>
      <c r="C59" s="5" t="s">
        <v>48</v>
      </c>
      <c r="D59" s="14"/>
      <c r="E59" s="9">
        <v>9155</v>
      </c>
      <c r="F59" s="10"/>
      <c r="G59" s="9">
        <v>322</v>
      </c>
      <c r="H59" s="10"/>
      <c r="I59" s="9">
        <f>E59+G59</f>
        <v>9477</v>
      </c>
      <c r="J59" s="10"/>
      <c r="K59" s="9">
        <f>I59/N59</f>
        <v>154.903563255966</v>
      </c>
      <c r="L59" s="11"/>
      <c r="M59" s="12"/>
      <c r="N59" s="13">
        <v>61.18</v>
      </c>
      <c r="O59" s="12"/>
      <c r="P59" s="14"/>
      <c r="Q59" s="38">
        <f>+E59/15</f>
        <v>610.3333333333334</v>
      </c>
      <c r="R59" s="39"/>
      <c r="S59" s="38">
        <f>+G59/12</f>
        <v>26.833333333333332</v>
      </c>
      <c r="T59" s="39"/>
      <c r="U59" s="38">
        <f>+Q59+S59</f>
        <v>637.1666666666667</v>
      </c>
      <c r="V59" s="12"/>
      <c r="W59" s="37">
        <f>+U59/N59</f>
        <v>10.414623515310016</v>
      </c>
      <c r="X59" s="37"/>
      <c r="Y59" s="12"/>
      <c r="Z59" s="15"/>
      <c r="AA59" s="11"/>
      <c r="AB59" s="12"/>
      <c r="AC59" s="1"/>
      <c r="AD59" s="1"/>
      <c r="AE59" s="1"/>
      <c r="AF59" s="1"/>
      <c r="AG59" s="1"/>
      <c r="AH59" s="1"/>
      <c r="AI59" s="1"/>
    </row>
    <row r="60" spans="1:35" ht="12.75">
      <c r="A60" s="1"/>
      <c r="B60" s="12"/>
      <c r="C60" s="5"/>
      <c r="D60" s="23"/>
      <c r="E60" s="19"/>
      <c r="F60" s="19"/>
      <c r="G60" s="19"/>
      <c r="H60" s="19"/>
      <c r="I60" s="20"/>
      <c r="J60" s="19"/>
      <c r="K60" s="20"/>
      <c r="L60" s="21"/>
      <c r="M60" s="12"/>
      <c r="N60" s="22"/>
      <c r="O60" s="12"/>
      <c r="P60" s="23"/>
      <c r="Q60" s="40"/>
      <c r="R60" s="41"/>
      <c r="S60" s="40"/>
      <c r="T60" s="41"/>
      <c r="U60" s="40"/>
      <c r="V60" s="24"/>
      <c r="W60" s="25"/>
      <c r="X60" s="24"/>
      <c r="Y60" s="24"/>
      <c r="Z60" s="24"/>
      <c r="AA60" s="21"/>
      <c r="AB60" s="12"/>
      <c r="AC60" s="1"/>
      <c r="AD60" s="1"/>
      <c r="AE60" s="1"/>
      <c r="AF60" s="1"/>
      <c r="AG60" s="1"/>
      <c r="AH60" s="1"/>
      <c r="AI60" s="1"/>
    </row>
    <row r="61" spans="1:35" ht="7.5" customHeight="1">
      <c r="A61" s="1"/>
      <c r="B61" s="1"/>
      <c r="C61" s="12"/>
      <c r="D61" s="1"/>
      <c r="E61" s="9" t="s">
        <v>30</v>
      </c>
      <c r="F61" s="10"/>
      <c r="G61" s="10"/>
      <c r="H61" s="10"/>
      <c r="I61" s="10"/>
      <c r="J61" s="10"/>
      <c r="K61" s="10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5"/>
      <c r="AA61" s="12"/>
      <c r="AB61" s="1"/>
      <c r="AC61" s="1"/>
      <c r="AD61" s="1"/>
      <c r="AE61" s="1"/>
      <c r="AF61" s="1"/>
      <c r="AG61" s="1"/>
      <c r="AH61" s="1"/>
      <c r="AI61" s="1"/>
    </row>
    <row r="62" spans="1:35" ht="12.75">
      <c r="A62" s="1"/>
      <c r="B62" s="1"/>
      <c r="C62" s="12"/>
      <c r="D62" s="26" t="s">
        <v>31</v>
      </c>
      <c r="E62" s="26" t="s">
        <v>50</v>
      </c>
      <c r="F62" s="10"/>
      <c r="G62" s="10"/>
      <c r="H62" s="10"/>
      <c r="I62" s="10"/>
      <c r="J62" s="10"/>
      <c r="K62" s="10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5"/>
      <c r="AA62" s="12"/>
      <c r="AB62" s="1"/>
      <c r="AC62" s="1"/>
      <c r="AD62" s="1"/>
      <c r="AE62" s="1"/>
      <c r="AF62" s="1"/>
      <c r="AG62" s="1"/>
      <c r="AH62" s="1"/>
      <c r="AI62" s="1"/>
    </row>
    <row r="63" spans="1:35" ht="12.75">
      <c r="A63" s="1"/>
      <c r="B63" s="1"/>
      <c r="C63" s="12"/>
      <c r="D63" s="26" t="s">
        <v>32</v>
      </c>
      <c r="E63" s="26" t="s">
        <v>33</v>
      </c>
      <c r="F63" s="10"/>
      <c r="G63" s="10"/>
      <c r="H63" s="10"/>
      <c r="I63" s="10"/>
      <c r="J63" s="10"/>
      <c r="K63" s="10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5"/>
      <c r="AA63" s="12"/>
      <c r="AB63" s="1"/>
      <c r="AC63" s="1"/>
      <c r="AD63" s="1"/>
      <c r="AE63" s="1"/>
      <c r="AF63" s="1"/>
      <c r="AG63" s="1"/>
      <c r="AH63" s="1"/>
      <c r="AI63" s="1"/>
    </row>
    <row r="64" spans="1:3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</sheetData>
  <mergeCells count="3">
    <mergeCell ref="C8:AA8"/>
    <mergeCell ref="D10:L10"/>
    <mergeCell ref="P10:AA10"/>
  </mergeCells>
  <printOptions horizontalCentered="1" verticalCentered="1"/>
  <pageMargins left="0.5" right="0.5" top="0.25" bottom="0" header="0.5" footer="0.25"/>
  <pageSetup horizontalDpi="600" verticalDpi="600" orientation="landscape" r:id="rId1"/>
  <headerFooter alignWithMargins="0">
    <oddFooter>&amp;LE-2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James Calarco</cp:lastModifiedBy>
  <cp:lastPrinted>2006-11-29T16:25:11Z</cp:lastPrinted>
  <dcterms:created xsi:type="dcterms:W3CDTF">2002-01-07T14:52:06Z</dcterms:created>
  <dcterms:modified xsi:type="dcterms:W3CDTF">2006-11-29T16:25:12Z</dcterms:modified>
  <cp:category/>
  <cp:version/>
  <cp:contentType/>
  <cp:contentStatus/>
</cp:coreProperties>
</file>