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255" windowWidth="3960" windowHeight="3270" activeTab="0"/>
  </bookViews>
  <sheets>
    <sheet name="D-2" sheetId="1" r:id="rId1"/>
    <sheet name="graph  data" sheetId="2" r:id="rId2"/>
  </sheets>
  <definedNames>
    <definedName name="__123Graph_A" hidden="1">'D-2'!#REF!</definedName>
    <definedName name="__123Graph_AD2#" hidden="1">'D-2'!#REF!</definedName>
    <definedName name="__123Graph_AD2%" hidden="1">'D-2'!#REF!</definedName>
    <definedName name="__123Graph_B" hidden="1">'D-2'!#REF!</definedName>
    <definedName name="__123Graph_BD2#" hidden="1">'D-2'!#REF!</definedName>
    <definedName name="__123Graph_BD2%" hidden="1">'D-2'!#REF!</definedName>
    <definedName name="__123Graph_C" hidden="1">'D-2'!#REF!</definedName>
    <definedName name="__123Graph_CD2#" hidden="1">'D-2'!#REF!</definedName>
    <definedName name="__123Graph_CD2%" hidden="1">'D-2'!#REF!</definedName>
    <definedName name="__123Graph_LBL_A" hidden="1">'D-2'!#REF!</definedName>
    <definedName name="__123Graph_LBL_AD2#" hidden="1">'D-2'!#REF!</definedName>
    <definedName name="__123Graph_LBL_AD2%" hidden="1">'D-2'!#REF!</definedName>
    <definedName name="__123Graph_LBL_B" hidden="1">'D-2'!#REF!</definedName>
    <definedName name="__123Graph_LBL_BD2#" hidden="1">'D-2'!#REF!</definedName>
    <definedName name="__123Graph_LBL_BD2%" hidden="1">'D-2'!#REF!</definedName>
    <definedName name="__123Graph_LBL_C" hidden="1">'D-2'!#REF!</definedName>
    <definedName name="__123Graph_LBL_CD2#" hidden="1">'D-2'!#REF!</definedName>
    <definedName name="__123Graph_LBL_CD2%" hidden="1">'D-2'!#REF!</definedName>
    <definedName name="__123Graph_X" hidden="1">'D-2'!$C$53:$C$55</definedName>
    <definedName name="__123Graph_XD2#" hidden="1">'D-2'!$C$53:$C$55</definedName>
    <definedName name="__123Graph_XD2%" hidden="1">'D-2'!$C$53:$C$55</definedName>
    <definedName name="_Regression_Int" localSheetId="0" hidden="1">1</definedName>
    <definedName name="_xlnm.Print_Area" localSheetId="0">'D-2'!$P$3:$Z$50</definedName>
    <definedName name="Print_Area_MI">'D-2'!$C$3:$J$47</definedName>
  </definedNames>
  <calcPr fullCalcOnLoad="1"/>
</workbook>
</file>

<file path=xl/sharedStrings.xml><?xml version="1.0" encoding="utf-8"?>
<sst xmlns="http://schemas.openxmlformats.org/spreadsheetml/2006/main" count="628" uniqueCount="68">
  <si>
    <t>OFFICE OF INSTITUTIONAL STUDIES</t>
  </si>
  <si>
    <t>State University College at Fredonia</t>
  </si>
  <si>
    <t>(HEADCOUNT)</t>
  </si>
  <si>
    <t>July 1 - June 30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</si>
  <si>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</si>
  <si>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</si>
  <si>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</si>
  <si>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</si>
  <si>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</si>
  <si>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</si>
  <si>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</si>
  <si>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</si>
  <si>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</si>
  <si>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</si>
  <si>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</si>
  <si>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</si>
  <si>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</si>
  <si>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</si>
  <si>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</si>
  <si>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</si>
  <si>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</si>
  <si>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</si>
  <si>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</si>
  <si>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</si>
  <si>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</si>
  <si>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</si>
  <si>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</si>
  <si>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</si>
  <si>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</si>
  <si>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</si>
  <si>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</si>
  <si>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</si>
  <si>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 xml:space="preserve">  Elementary Ed.</t>
  </si>
  <si>
    <t xml:space="preserve">  Reading Teacher</t>
  </si>
  <si>
    <t xml:space="preserve">  Speech/Hearing Hcp.</t>
  </si>
  <si>
    <t>-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</si>
  <si>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</si>
  <si>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</si>
  <si>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</si>
  <si>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</si>
  <si>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</si>
  <si>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Geology</t>
  </si>
  <si>
    <t xml:space="preserve">  Earth Science</t>
  </si>
  <si>
    <t xml:space="preserve">  History</t>
  </si>
  <si>
    <t xml:space="preserve">  Social Studies</t>
  </si>
  <si>
    <t xml:space="preserve">  Mathematics</t>
  </si>
  <si>
    <t xml:space="preserve">  Physics</t>
  </si>
  <si>
    <t xml:space="preserve">  Special Studies</t>
  </si>
  <si>
    <t>Certificates of Advanced Study</t>
  </si>
  <si>
    <t>D-2</t>
  </si>
  <si>
    <t>OFFICE  OF  INSTITUTIONAL  RESEARCH  AND  PLANNING</t>
  </si>
  <si>
    <t>2000-01</t>
  </si>
  <si>
    <t>MASTERS  DEGREES  GRANTED</t>
  </si>
  <si>
    <t>(IN  PERCENTS)</t>
  </si>
  <si>
    <t>TOTAL  *</t>
  </si>
  <si>
    <t xml:space="preserve">    *  Total does not include Certificates of Advanced Study.   </t>
  </si>
  <si>
    <t>total  &gt;&gt;&gt;&gt;&gt;&gt;&gt;&gt;&gt;&gt;&gt;&gt;&gt;&gt;&gt;&gt;&gt;&gt;&gt;&gt;&gt;&gt;&gt;&gt;&gt;</t>
  </si>
  <si>
    <t>EDUCATION</t>
  </si>
  <si>
    <t xml:space="preserve"> </t>
  </si>
  <si>
    <t>2001-02</t>
  </si>
  <si>
    <t xml:space="preserve">  TESOL</t>
  </si>
  <si>
    <t>2002-03</t>
  </si>
  <si>
    <t>SUNY at Fredonia</t>
  </si>
  <si>
    <t>2003-04</t>
  </si>
  <si>
    <t>CCC</t>
  </si>
  <si>
    <t>Social Studies</t>
  </si>
  <si>
    <t>2004-05</t>
  </si>
  <si>
    <t xml:space="preserve">  Literacy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</si>
</sst>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  <numFmt numFmtId="167" formatCode="0.0%"/>
    <numFmt numFmtId="168" formatCode="0.00_)"/>
    <numFmt numFmtId="169" formatCode="0.000_)"/>
    <numFmt numFmtId="170" formatCode="0.000%"/>
    <numFmt numFmtId="171" formatCode="0.000"/>
  </numFmts>
  <fonts count="19">
    <font>
      <sz val="10"/>
      <name val="Helv"/>
      <family val="0"/>
    </font>
    <font>
      <sz val="10"/>
      <name val="Arial"/>
      <family val="0"/>
    </font>
    <font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Book Antiqua"/>
      <family val="1"/>
    </font>
    <font>
      <b/>
      <i/>
      <sz val="18"/>
      <name val="Book Antiqua"/>
      <family val="1"/>
    </font>
    <font>
      <b/>
      <i/>
      <sz val="12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i/>
      <sz val="19"/>
      <name val="Book Antiqua"/>
      <family val="1"/>
    </font>
    <font>
      <b/>
      <i/>
      <sz val="15.75"/>
      <name val="Book Antiqua"/>
      <family val="1"/>
    </font>
    <font>
      <sz val="9.5"/>
      <name val="Times New Roman"/>
      <family val="0"/>
    </font>
    <font>
      <b/>
      <i/>
      <sz val="20"/>
      <name val="Book Antiqua"/>
      <family val="1"/>
    </font>
    <font>
      <b/>
      <i/>
      <sz val="16.75"/>
      <name val="Book Antiqua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1" borderId="0" xfId="0" applyFill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/>
      <protection/>
    </xf>
    <xf numFmtId="164" fontId="3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3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3" fillId="0" borderId="1" xfId="0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4" fontId="3" fillId="0" borderId="1" xfId="0" applyFont="1" applyBorder="1" applyAlignment="1" applyProtection="1">
      <alignment horizontal="right"/>
      <protection/>
    </xf>
    <xf numFmtId="165" fontId="3" fillId="0" borderId="1" xfId="0" applyNumberFormat="1" applyFont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3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0" fillId="2" borderId="3" xfId="0" applyFont="1" applyFill="1" applyBorder="1" applyAlignment="1">
      <alignment vertical="center"/>
    </xf>
    <xf numFmtId="164" fontId="10" fillId="2" borderId="3" xfId="0" applyFont="1" applyFill="1" applyBorder="1" applyAlignment="1" applyProtection="1">
      <alignment vertical="center"/>
      <protection/>
    </xf>
    <xf numFmtId="164" fontId="10" fillId="2" borderId="4" xfId="0" applyFont="1" applyFill="1" applyBorder="1" applyAlignment="1" applyProtection="1">
      <alignment vertical="center"/>
      <protection/>
    </xf>
    <xf numFmtId="164" fontId="11" fillId="0" borderId="0" xfId="0" applyFont="1" applyAlignment="1">
      <alignment/>
    </xf>
    <xf numFmtId="165" fontId="10" fillId="2" borderId="3" xfId="0" applyNumberFormat="1" applyFont="1" applyFill="1" applyBorder="1" applyAlignment="1" applyProtection="1">
      <alignment vertical="center"/>
      <protection/>
    </xf>
    <xf numFmtId="164" fontId="12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3" fillId="0" borderId="1" xfId="19" applyNumberFormat="1" applyFont="1" applyBorder="1" applyAlignment="1" applyProtection="1">
      <alignment/>
      <protection/>
    </xf>
    <xf numFmtId="168" fontId="10" fillId="2" borderId="3" xfId="0" applyNumberFormat="1" applyFont="1" applyFill="1" applyBorder="1" applyAlignment="1" applyProtection="1">
      <alignment vertical="center"/>
      <protection/>
    </xf>
    <xf numFmtId="9" fontId="3" fillId="0" borderId="0" xfId="19" applyFont="1" applyAlignment="1" applyProtection="1">
      <alignment/>
      <protection/>
    </xf>
    <xf numFmtId="9" fontId="3" fillId="0" borderId="0" xfId="19" applyFont="1" applyAlignment="1">
      <alignment/>
    </xf>
    <xf numFmtId="9" fontId="0" fillId="0" borderId="0" xfId="19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 applyProtection="1">
      <alignment horizontal="left"/>
      <protection/>
    </xf>
    <xf numFmtId="164" fontId="3" fillId="0" borderId="5" xfId="0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5" xfId="0" applyFont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 horizontal="left"/>
      <protection/>
    </xf>
    <xf numFmtId="167" fontId="3" fillId="0" borderId="5" xfId="19" applyNumberFormat="1" applyFont="1" applyBorder="1" applyAlignment="1" applyProtection="1">
      <alignment/>
      <protection/>
    </xf>
    <xf numFmtId="164" fontId="6" fillId="0" borderId="6" xfId="0" applyFont="1" applyBorder="1" applyAlignment="1">
      <alignment/>
    </xf>
    <xf numFmtId="165" fontId="3" fillId="0" borderId="6" xfId="0" applyNumberFormat="1" applyFont="1" applyBorder="1" applyAlignment="1" applyProtection="1">
      <alignment/>
      <protection/>
    </xf>
    <xf numFmtId="167" fontId="3" fillId="0" borderId="7" xfId="19" applyNumberFormat="1" applyFont="1" applyBorder="1" applyAlignment="1" applyProtection="1">
      <alignment/>
      <protection/>
    </xf>
    <xf numFmtId="169" fontId="10" fillId="2" borderId="4" xfId="0" applyNumberFormat="1" applyFont="1" applyFill="1" applyBorder="1" applyAlignment="1" applyProtection="1">
      <alignment vertical="center"/>
      <protection/>
    </xf>
    <xf numFmtId="167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1" borderId="0" xfId="0" applyNumberFormat="1" applyFont="1" applyFill="1" applyAlignment="1">
      <alignment vertical="center"/>
    </xf>
    <xf numFmtId="165" fontId="3" fillId="0" borderId="0" xfId="19" applyNumberFormat="1" applyFont="1" applyAlignment="1">
      <alignment/>
    </xf>
    <xf numFmtId="165" fontId="0" fillId="0" borderId="0" xfId="0" applyNumberFormat="1" applyAlignment="1">
      <alignment/>
    </xf>
    <xf numFmtId="167" fontId="3" fillId="0" borderId="8" xfId="19" applyNumberFormat="1" applyFont="1" applyBorder="1" applyAlignment="1">
      <alignment/>
    </xf>
    <xf numFmtId="167" fontId="3" fillId="0" borderId="9" xfId="19" applyNumberFormat="1" applyFont="1" applyBorder="1" applyAlignment="1">
      <alignment/>
    </xf>
    <xf numFmtId="164" fontId="0" fillId="0" borderId="6" xfId="0" applyBorder="1" applyAlignment="1">
      <alignment/>
    </xf>
    <xf numFmtId="164" fontId="3" fillId="0" borderId="0" xfId="0" applyFont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vertical="center"/>
      <protection/>
    </xf>
    <xf numFmtId="1" fontId="0" fillId="0" borderId="0" xfId="19" applyNumberFormat="1" applyAlignment="1">
      <alignment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0" xfId="19" applyNumberFormat="1" applyAlignment="1">
      <alignment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6" fontId="6" fillId="0" borderId="0" xfId="0" applyNumberFormat="1" applyFont="1" applyBorder="1" applyAlignment="1" applyProtection="1">
      <alignment horizontal="left"/>
      <protection/>
    </xf>
    <xf numFmtId="166" fontId="3" fillId="0" borderId="0" xfId="0" applyNumberFormat="1" applyFont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167" fontId="3" fillId="0" borderId="0" xfId="19" applyNumberFormat="1" applyFont="1" applyBorder="1" applyAlignment="1" applyProtection="1">
      <alignment/>
      <protection/>
    </xf>
    <xf numFmtId="164" fontId="0" fillId="4" borderId="0" xfId="0" applyFill="1" applyAlignment="1">
      <alignment/>
    </xf>
    <xf numFmtId="165" fontId="0" fillId="0" borderId="0" xfId="19" applyNumberFormat="1" applyAlignment="1">
      <alignment/>
    </xf>
    <xf numFmtId="167" fontId="3" fillId="0" borderId="0" xfId="19" applyNumberFormat="1" applyFont="1" applyAlignment="1" applyProtection="1">
      <alignment/>
      <protection/>
    </xf>
    <xf numFmtId="167" fontId="3" fillId="0" borderId="0" xfId="0" applyNumberFormat="1" applyFont="1" applyAlignment="1">
      <alignment/>
    </xf>
    <xf numFmtId="169" fontId="3" fillId="0" borderId="0" xfId="19" applyNumberFormat="1" applyFont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9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Masters  Degrees  Granted</a:t>
            </a:r>
            <a:r>
              <a:rPr lang="en-US" cap="none" sz="1575" b="1" i="1" u="none" baseline="0"/>
              <a:t>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6125"/>
          <c:w val="0.939"/>
          <c:h val="0.729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data'!$AE$64:$AE$66</c:f>
              <c:numCache>
                <c:ptCount val="3"/>
                <c:pt idx="0">
                  <c:v>16</c:v>
                </c:pt>
                <c:pt idx="1">
                  <c:v>113</c:v>
                </c:pt>
                <c:pt idx="2">
                  <c:v>14</c:v>
                </c:pt>
              </c:numCache>
            </c:numRef>
          </c:val>
        </c:ser>
        <c:ser>
          <c:idx val="4"/>
          <c:order val="1"/>
          <c:tx>
            <c:v>2000-01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data'!$AF$64:$AF$66</c:f>
              <c:numCache>
                <c:ptCount val="3"/>
                <c:pt idx="0">
                  <c:v>33</c:v>
                </c:pt>
                <c:pt idx="1">
                  <c:v>88</c:v>
                </c:pt>
                <c:pt idx="2">
                  <c:v>17</c:v>
                </c:pt>
              </c:numCache>
            </c:numRef>
          </c:val>
        </c:ser>
        <c:ser>
          <c:idx val="5"/>
          <c:order val="2"/>
          <c:tx>
            <c:v>2004-05    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data'!$AG$64:$AG$66</c:f>
              <c:numCache>
                <c:ptCount val="3"/>
                <c:pt idx="0">
                  <c:v>75</c:v>
                </c:pt>
                <c:pt idx="1">
                  <c:v>116</c:v>
                </c:pt>
                <c:pt idx="2">
                  <c:v>32</c:v>
                </c:pt>
              </c:numCache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0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36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Masters  Degrees  Granted</a:t>
            </a:r>
            <a:r>
              <a:rPr lang="en-US" cap="none" sz="1675" b="1" i="1" u="none" baseline="0"/>
              <a:t>
(Percentages)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95"/>
          <c:w val="0.93975"/>
          <c:h val="0.73175"/>
        </c:manualLayout>
      </c:layout>
      <c:barChart>
        <c:barDir val="col"/>
        <c:grouping val="clustered"/>
        <c:varyColors val="0"/>
        <c:ser>
          <c:idx val="3"/>
          <c:order val="0"/>
          <c:tx>
            <c:v>1996-97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data'!$AZ$64:$AZ$66</c:f>
              <c:numCache>
                <c:ptCount val="3"/>
                <c:pt idx="0">
                  <c:v>0.112</c:v>
                </c:pt>
                <c:pt idx="1">
                  <c:v>0.79</c:v>
                </c:pt>
                <c:pt idx="2">
                  <c:v>0.098</c:v>
                </c:pt>
              </c:numCache>
            </c:numRef>
          </c:val>
        </c:ser>
        <c:ser>
          <c:idx val="4"/>
          <c:order val="1"/>
          <c:tx>
            <c:v>2000-01    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data'!$BA$64:$BA$66</c:f>
              <c:numCache>
                <c:ptCount val="3"/>
                <c:pt idx="0">
                  <c:v>0.239</c:v>
                </c:pt>
                <c:pt idx="1">
                  <c:v>0.638</c:v>
                </c:pt>
                <c:pt idx="2">
                  <c:v>0.123</c:v>
                </c:pt>
              </c:numCache>
            </c:numRef>
          </c:val>
        </c:ser>
        <c:ser>
          <c:idx val="5"/>
          <c:order val="2"/>
          <c:tx>
            <c:v>2004-05             </c:v>
          </c:tx>
          <c:spPr>
            <a:pattFill prst="sphere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'graph  data'!$AJ$64:$AJ$66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AND SOCIAL SCIENCES</c:v>
                </c:pt>
              </c:strCache>
            </c:strRef>
          </c:cat>
          <c:val>
            <c:numRef>
              <c:f>'graph  data'!$BB$64:$BB$66</c:f>
              <c:numCache>
                <c:ptCount val="3"/>
                <c:pt idx="0">
                  <c:v>0.336</c:v>
                </c:pt>
                <c:pt idx="1">
                  <c:v>0.52</c:v>
                </c:pt>
                <c:pt idx="2">
                  <c:v>0.143</c:v>
                </c:pt>
              </c:numCache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Percent  of  Masters  Degrees 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2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16"/>
          <c:y val="0.9385"/>
          <c:w val="0.828"/>
          <c:h val="0.061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0</xdr:rowOff>
    </xdr:from>
    <xdr:to>
      <xdr:col>12</xdr:col>
      <xdr:colOff>438150</xdr:colOff>
      <xdr:row>90</xdr:row>
      <xdr:rowOff>104775</xdr:rowOff>
    </xdr:to>
    <xdr:graphicFrame>
      <xdr:nvGraphicFramePr>
        <xdr:cNvPr id="1" name="Chart 1"/>
        <xdr:cNvGraphicFramePr/>
      </xdr:nvGraphicFramePr>
      <xdr:xfrm>
        <a:off x="895350" y="8315325"/>
        <a:ext cx="6848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97</xdr:row>
      <xdr:rowOff>0</xdr:rowOff>
    </xdr:from>
    <xdr:to>
      <xdr:col>12</xdr:col>
      <xdr:colOff>438150</xdr:colOff>
      <xdr:row>127</xdr:row>
      <xdr:rowOff>104775</xdr:rowOff>
    </xdr:to>
    <xdr:graphicFrame>
      <xdr:nvGraphicFramePr>
        <xdr:cNvPr id="2" name="Chart 2"/>
        <xdr:cNvGraphicFramePr/>
      </xdr:nvGraphicFramePr>
      <xdr:xfrm>
        <a:off x="895350" y="14306550"/>
        <a:ext cx="68484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1:AM59"/>
  <sheetViews>
    <sheetView showGridLines="0" tabSelected="1" zoomScale="75" zoomScaleNormal="75" workbookViewId="0" topLeftCell="A1">
      <selection activeCell="E133" sqref="E133"/>
    </sheetView>
  </sheetViews>
  <sheetFormatPr defaultColWidth="6.7109375" defaultRowHeight="12.75"/>
  <cols>
    <col min="3" max="3" width="19.7109375" style="0" customWidth="1"/>
    <col min="5" max="14" width="8.7109375" style="0" customWidth="1"/>
    <col min="16" max="16" width="19.7109375" style="0" customWidth="1"/>
    <col min="17" max="17" width="6.7109375" style="0" customWidth="1"/>
    <col min="18" max="26" width="8.7109375" style="0" customWidth="1"/>
  </cols>
  <sheetData>
    <row r="1" spans="4:18" s="89" customFormat="1" ht="12.75">
      <c r="D1" s="89" t="s">
        <v>58</v>
      </c>
      <c r="E1" s="89" t="s">
        <v>58</v>
      </c>
      <c r="Q1" s="89" t="s">
        <v>58</v>
      </c>
      <c r="R1" s="89" t="s">
        <v>58</v>
      </c>
    </row>
    <row r="3" spans="3:27" ht="12.75">
      <c r="C3" s="4" t="s">
        <v>50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 t="s">
        <v>50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3:27" ht="12.75">
      <c r="C4" s="4" t="s">
        <v>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 t="s">
        <v>62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3:27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3:27" ht="12.75"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3:27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3:27" ht="24">
      <c r="C8" s="88" t="s">
        <v>52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41"/>
      <c r="O8" s="5"/>
      <c r="P8" s="88" t="s">
        <v>52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5"/>
    </row>
    <row r="9" spans="3:27" ht="18.75">
      <c r="C9" s="86" t="s">
        <v>2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42"/>
      <c r="O9" s="5"/>
      <c r="P9" s="86" t="s">
        <v>53</v>
      </c>
      <c r="Q9" s="86"/>
      <c r="R9" s="86"/>
      <c r="S9" s="86"/>
      <c r="T9" s="86"/>
      <c r="U9" s="86"/>
      <c r="V9" s="86"/>
      <c r="W9" s="86"/>
      <c r="X9" s="86"/>
      <c r="Y9" s="86"/>
      <c r="Z9" s="86"/>
      <c r="AA9" s="5"/>
    </row>
    <row r="10" spans="3:27" ht="15.75">
      <c r="C10" s="87" t="s">
        <v>3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43"/>
      <c r="O10" s="5"/>
      <c r="P10" s="87" t="s">
        <v>3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5"/>
    </row>
    <row r="11" spans="3:27" ht="6.7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3:31" ht="12.75">
      <c r="C12" s="5"/>
      <c r="D12" s="5"/>
      <c r="E12" s="19" t="s">
        <v>20</v>
      </c>
      <c r="F12" s="19" t="s">
        <v>21</v>
      </c>
      <c r="G12" s="19" t="s">
        <v>22</v>
      </c>
      <c r="H12" s="19" t="s">
        <v>23</v>
      </c>
      <c r="I12" s="19" t="s">
        <v>51</v>
      </c>
      <c r="J12" s="19" t="s">
        <v>59</v>
      </c>
      <c r="K12" s="19" t="s">
        <v>61</v>
      </c>
      <c r="L12" s="19" t="s">
        <v>63</v>
      </c>
      <c r="M12" s="19" t="s">
        <v>66</v>
      </c>
      <c r="N12" s="19"/>
      <c r="O12" s="20"/>
      <c r="P12" s="20"/>
      <c r="Q12" s="20"/>
      <c r="R12" s="19" t="s">
        <v>20</v>
      </c>
      <c r="S12" s="19" t="s">
        <v>21</v>
      </c>
      <c r="T12" s="19" t="s">
        <v>22</v>
      </c>
      <c r="U12" s="19" t="s">
        <v>23</v>
      </c>
      <c r="V12" s="19" t="s">
        <v>51</v>
      </c>
      <c r="W12" s="19" t="s">
        <v>59</v>
      </c>
      <c r="X12" s="19" t="s">
        <v>61</v>
      </c>
      <c r="Y12" s="19" t="s">
        <v>63</v>
      </c>
      <c r="Z12" s="19" t="s">
        <v>66</v>
      </c>
      <c r="AA12" s="20"/>
      <c r="AB12" s="21"/>
      <c r="AC12" s="21"/>
      <c r="AD12" s="21"/>
      <c r="AE12" s="21"/>
    </row>
    <row r="13" spans="3:27" ht="12.75">
      <c r="C13" s="6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 t="s">
        <v>24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3:27" ht="12.75">
      <c r="C14" s="7" t="s">
        <v>25</v>
      </c>
      <c r="D14" s="8" t="s">
        <v>26</v>
      </c>
      <c r="E14" s="9">
        <v>6</v>
      </c>
      <c r="F14" s="9">
        <v>7</v>
      </c>
      <c r="G14" s="9">
        <v>7</v>
      </c>
      <c r="H14" s="9">
        <v>7</v>
      </c>
      <c r="I14" s="9">
        <v>8</v>
      </c>
      <c r="J14" s="9">
        <v>3</v>
      </c>
      <c r="K14" s="9">
        <v>12</v>
      </c>
      <c r="L14" s="9">
        <v>11</v>
      </c>
      <c r="M14" s="9">
        <v>13</v>
      </c>
      <c r="N14" s="44"/>
      <c r="O14" s="5"/>
      <c r="P14" s="7" t="s">
        <v>25</v>
      </c>
      <c r="Q14" s="8" t="s">
        <v>26</v>
      </c>
      <c r="R14" s="10">
        <v>4.195804195804196</v>
      </c>
      <c r="S14" s="10">
        <v>5.555555555555555</v>
      </c>
      <c r="T14" s="10">
        <v>4.861111111111112</v>
      </c>
      <c r="U14" s="10">
        <v>5.932203389830509</v>
      </c>
      <c r="V14" s="10">
        <v>5.797101449275362</v>
      </c>
      <c r="W14" s="10">
        <v>2.013422818791946</v>
      </c>
      <c r="X14" s="10">
        <v>6</v>
      </c>
      <c r="Y14" s="10">
        <v>4.741379310344827</v>
      </c>
      <c r="Z14" s="10">
        <v>5.829596412556054</v>
      </c>
      <c r="AA14" s="34"/>
    </row>
    <row r="15" spans="3:27" ht="12.75">
      <c r="C15" s="7" t="s">
        <v>25</v>
      </c>
      <c r="D15" s="8" t="s">
        <v>27</v>
      </c>
      <c r="E15" s="9">
        <v>2</v>
      </c>
      <c r="F15" s="9">
        <v>1</v>
      </c>
      <c r="G15" s="9">
        <v>4</v>
      </c>
      <c r="H15" s="9">
        <v>1</v>
      </c>
      <c r="I15" s="9">
        <v>7</v>
      </c>
      <c r="J15" s="9">
        <v>2</v>
      </c>
      <c r="K15" s="9">
        <v>3</v>
      </c>
      <c r="L15" s="9">
        <v>5</v>
      </c>
      <c r="M15" s="9">
        <v>6</v>
      </c>
      <c r="N15" s="44"/>
      <c r="O15" s="5"/>
      <c r="P15" s="7" t="s">
        <v>25</v>
      </c>
      <c r="Q15" s="8" t="s">
        <v>27</v>
      </c>
      <c r="R15" s="10">
        <v>1.3986013986013985</v>
      </c>
      <c r="S15" s="10">
        <v>0.7936507936507936</v>
      </c>
      <c r="T15" s="10">
        <v>2.7777777777777777</v>
      </c>
      <c r="U15" s="10">
        <v>0.847457627118644</v>
      </c>
      <c r="V15" s="10">
        <v>5.072463768115942</v>
      </c>
      <c r="W15" s="10">
        <v>1.342281879194631</v>
      </c>
      <c r="X15" s="10">
        <v>1.5</v>
      </c>
      <c r="Y15" s="10">
        <v>2.1551724137931036</v>
      </c>
      <c r="Z15" s="10">
        <v>2.690582959641256</v>
      </c>
      <c r="AA15" s="5"/>
    </row>
    <row r="16" spans="3:27" ht="12.75">
      <c r="C16" s="7" t="s">
        <v>28</v>
      </c>
      <c r="D16" s="8" t="s">
        <v>29</v>
      </c>
      <c r="E16" s="9">
        <v>8</v>
      </c>
      <c r="F16" s="9">
        <v>18</v>
      </c>
      <c r="G16" s="9">
        <v>14</v>
      </c>
      <c r="H16" s="9">
        <v>6</v>
      </c>
      <c r="I16" s="9">
        <v>17</v>
      </c>
      <c r="J16" s="9">
        <v>13</v>
      </c>
      <c r="K16" s="9">
        <v>13</v>
      </c>
      <c r="L16" s="9">
        <v>27</v>
      </c>
      <c r="M16" s="9">
        <v>24</v>
      </c>
      <c r="N16" s="44"/>
      <c r="O16" s="5"/>
      <c r="P16" s="7" t="s">
        <v>28</v>
      </c>
      <c r="Q16" s="8" t="s">
        <v>29</v>
      </c>
      <c r="R16" s="10">
        <v>5.594405594405594</v>
      </c>
      <c r="S16" s="10">
        <v>14.285714285714285</v>
      </c>
      <c r="T16" s="10">
        <v>9.722222222222223</v>
      </c>
      <c r="U16" s="10">
        <v>5.084745762711865</v>
      </c>
      <c r="V16" s="10">
        <v>12.318840579710146</v>
      </c>
      <c r="W16" s="10">
        <v>8.724832214765101</v>
      </c>
      <c r="X16" s="10">
        <v>6.5</v>
      </c>
      <c r="Y16" s="10">
        <v>11.637931034482758</v>
      </c>
      <c r="Z16" s="10">
        <v>10.762331838565023</v>
      </c>
      <c r="AA16" s="5"/>
    </row>
    <row r="17" spans="3:27" ht="12.75">
      <c r="C17" s="7" t="s">
        <v>30</v>
      </c>
      <c r="D17" s="8" t="s">
        <v>29</v>
      </c>
      <c r="E17" s="9">
        <v>0</v>
      </c>
      <c r="F17" s="9">
        <v>1</v>
      </c>
      <c r="G17" s="9">
        <v>0</v>
      </c>
      <c r="H17" s="9">
        <v>0</v>
      </c>
      <c r="I17" s="9">
        <v>1</v>
      </c>
      <c r="J17" s="9">
        <v>8</v>
      </c>
      <c r="K17" s="9">
        <v>1</v>
      </c>
      <c r="L17" s="9">
        <v>12</v>
      </c>
      <c r="M17" s="9">
        <v>6</v>
      </c>
      <c r="N17" s="44"/>
      <c r="O17" s="5"/>
      <c r="P17" s="7" t="s">
        <v>30</v>
      </c>
      <c r="Q17" s="8" t="s">
        <v>29</v>
      </c>
      <c r="R17" s="10">
        <v>0</v>
      </c>
      <c r="S17" s="10">
        <v>0.7936507936507936</v>
      </c>
      <c r="T17" s="10">
        <v>0</v>
      </c>
      <c r="U17" s="10">
        <v>0</v>
      </c>
      <c r="V17" s="10">
        <v>0.7246376811594203</v>
      </c>
      <c r="W17" s="10">
        <v>5.369127516778524</v>
      </c>
      <c r="X17" s="10">
        <v>0.5</v>
      </c>
      <c r="Y17" s="10">
        <v>5.172413793103448</v>
      </c>
      <c r="Z17" s="10">
        <v>2.690582959641256</v>
      </c>
      <c r="AA17" s="5"/>
    </row>
    <row r="18" spans="3:27" ht="12.75">
      <c r="C18" s="7" t="s">
        <v>31</v>
      </c>
      <c r="D18" s="8" t="s">
        <v>29</v>
      </c>
      <c r="E18" s="9">
        <v>0</v>
      </c>
      <c r="F18" s="9">
        <v>0</v>
      </c>
      <c r="G18" s="9">
        <v>1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3</v>
      </c>
      <c r="N18" s="44"/>
      <c r="O18" s="5"/>
      <c r="P18" s="7" t="s">
        <v>31</v>
      </c>
      <c r="Q18" s="8" t="s">
        <v>29</v>
      </c>
      <c r="R18" s="10">
        <v>0</v>
      </c>
      <c r="S18" s="10">
        <v>0</v>
      </c>
      <c r="T18" s="10">
        <v>0.6944444444444444</v>
      </c>
      <c r="U18" s="10">
        <v>0</v>
      </c>
      <c r="V18" s="10">
        <v>0</v>
      </c>
      <c r="W18" s="10">
        <v>0</v>
      </c>
      <c r="X18" s="10">
        <v>0.5</v>
      </c>
      <c r="Y18" s="10">
        <v>0</v>
      </c>
      <c r="Z18" s="10">
        <v>1.345291479820628</v>
      </c>
      <c r="AA18" s="5"/>
    </row>
    <row r="19" spans="3:27" ht="12.75">
      <c r="C19" s="7" t="s">
        <v>60</v>
      </c>
      <c r="D19" s="8" t="s">
        <v>27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  <c r="J19" s="9">
        <v>4</v>
      </c>
      <c r="K19" s="9">
        <v>18</v>
      </c>
      <c r="L19" s="9">
        <v>6</v>
      </c>
      <c r="M19" s="9">
        <v>20</v>
      </c>
      <c r="N19" s="44"/>
      <c r="O19" s="5"/>
      <c r="P19" s="7" t="s">
        <v>31</v>
      </c>
      <c r="Q19" s="8" t="s">
        <v>29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2.684563758389262</v>
      </c>
      <c r="X19" s="10">
        <v>9</v>
      </c>
      <c r="Y19" s="10">
        <v>2.586206896551724</v>
      </c>
      <c r="Z19" s="10">
        <v>8.968609865470851</v>
      </c>
      <c r="AA19" s="5"/>
    </row>
    <row r="20" spans="3:27" ht="12.75">
      <c r="C20" s="7" t="s">
        <v>44</v>
      </c>
      <c r="D20" s="8" t="s">
        <v>27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  <c r="J20" s="13" t="s">
        <v>35</v>
      </c>
      <c r="K20" s="13">
        <v>1</v>
      </c>
      <c r="L20" s="13">
        <v>0</v>
      </c>
      <c r="M20" s="13">
        <v>3</v>
      </c>
      <c r="N20" s="65"/>
      <c r="O20" s="5"/>
      <c r="P20" s="7" t="s">
        <v>44</v>
      </c>
      <c r="Q20" s="8" t="s">
        <v>27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0.5</v>
      </c>
      <c r="Y20" s="10">
        <v>0</v>
      </c>
      <c r="Z20" s="10">
        <v>1.345291479820628</v>
      </c>
      <c r="AA20" s="5"/>
    </row>
    <row r="21" spans="3:28" ht="12.75">
      <c r="C21" s="45"/>
      <c r="D21" s="46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5"/>
      <c r="P21" s="45"/>
      <c r="Q21" s="73"/>
      <c r="R21" s="73"/>
      <c r="S21" s="73"/>
      <c r="T21" s="73"/>
      <c r="U21" s="74"/>
      <c r="V21" s="73"/>
      <c r="W21" s="73"/>
      <c r="X21" s="74"/>
      <c r="Y21" s="74"/>
      <c r="Z21" s="74"/>
      <c r="AA21" s="75"/>
      <c r="AB21" s="76"/>
    </row>
    <row r="22" spans="3:27" ht="12.75">
      <c r="C22" s="6" t="s">
        <v>57</v>
      </c>
      <c r="D22" s="1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 t="s">
        <v>57</v>
      </c>
      <c r="Q22" s="11"/>
      <c r="R22" s="11"/>
      <c r="S22" s="11"/>
      <c r="T22" s="11"/>
      <c r="U22" s="11"/>
      <c r="V22" s="11"/>
      <c r="W22" s="11"/>
      <c r="X22" s="5"/>
      <c r="Y22" s="5"/>
      <c r="Z22" s="5"/>
      <c r="AA22" s="5"/>
    </row>
    <row r="23" spans="3:27" ht="12.75">
      <c r="C23" s="7" t="s">
        <v>32</v>
      </c>
      <c r="D23" s="8" t="s">
        <v>27</v>
      </c>
      <c r="E23" s="9">
        <v>53</v>
      </c>
      <c r="F23" s="9">
        <v>38</v>
      </c>
      <c r="G23" s="9">
        <v>63</v>
      </c>
      <c r="H23" s="9">
        <v>54</v>
      </c>
      <c r="I23" s="9">
        <v>40</v>
      </c>
      <c r="J23" s="9">
        <v>36</v>
      </c>
      <c r="K23" s="9">
        <v>62</v>
      </c>
      <c r="L23" s="9">
        <v>60</v>
      </c>
      <c r="M23" s="9">
        <v>54</v>
      </c>
      <c r="N23" s="44"/>
      <c r="O23" s="5"/>
      <c r="P23" s="7" t="s">
        <v>32</v>
      </c>
      <c r="Q23" s="8" t="s">
        <v>27</v>
      </c>
      <c r="R23" s="10">
        <v>37.06293706293706</v>
      </c>
      <c r="S23" s="10">
        <v>30.158730158730158</v>
      </c>
      <c r="T23" s="10">
        <v>43.75</v>
      </c>
      <c r="U23" s="10">
        <v>45.76271186440678</v>
      </c>
      <c r="V23" s="10">
        <v>28.985507246376812</v>
      </c>
      <c r="W23" s="10">
        <v>24.161073825503358</v>
      </c>
      <c r="X23" s="10">
        <v>31</v>
      </c>
      <c r="Y23" s="10">
        <v>25.862068965517242</v>
      </c>
      <c r="Z23" s="10">
        <v>24.2152466367713</v>
      </c>
      <c r="AA23" s="34"/>
    </row>
    <row r="24" spans="3:27" ht="12.75">
      <c r="C24" s="7" t="s">
        <v>67</v>
      </c>
      <c r="D24" s="8" t="s">
        <v>27</v>
      </c>
      <c r="E24" s="9">
        <v>32</v>
      </c>
      <c r="F24" s="9">
        <v>14</v>
      </c>
      <c r="G24" s="9">
        <v>10</v>
      </c>
      <c r="H24" s="9">
        <v>2</v>
      </c>
      <c r="I24" s="9">
        <v>15</v>
      </c>
      <c r="J24" s="9">
        <v>26</v>
      </c>
      <c r="K24" s="9">
        <v>29</v>
      </c>
      <c r="L24" s="9">
        <v>44</v>
      </c>
      <c r="M24" s="9">
        <v>33</v>
      </c>
      <c r="N24" s="44"/>
      <c r="O24" s="5"/>
      <c r="P24" s="7" t="s">
        <v>67</v>
      </c>
      <c r="Q24" s="8" t="s">
        <v>27</v>
      </c>
      <c r="R24" s="10">
        <v>22.377622377622377</v>
      </c>
      <c r="S24" s="10">
        <v>11.11111111111111</v>
      </c>
      <c r="T24" s="10">
        <v>6.944444444444445</v>
      </c>
      <c r="U24" s="10">
        <v>1.694915254237288</v>
      </c>
      <c r="V24" s="10">
        <v>10.869565217391305</v>
      </c>
      <c r="W24" s="10">
        <v>17.449664429530202</v>
      </c>
      <c r="X24" s="10">
        <v>14.5</v>
      </c>
      <c r="Y24" s="10">
        <v>18.96551724137931</v>
      </c>
      <c r="Z24" s="10">
        <v>14.798206278026907</v>
      </c>
      <c r="AA24" s="5"/>
    </row>
    <row r="25" spans="3:27" ht="12.75">
      <c r="C25" s="7" t="s">
        <v>34</v>
      </c>
      <c r="D25" s="8" t="s">
        <v>27</v>
      </c>
      <c r="E25" s="9">
        <v>5</v>
      </c>
      <c r="F25" s="9">
        <v>2</v>
      </c>
      <c r="G25" s="13" t="s">
        <v>35</v>
      </c>
      <c r="H25" s="9">
        <v>2</v>
      </c>
      <c r="I25" s="9">
        <v>3</v>
      </c>
      <c r="J25" s="9">
        <v>1</v>
      </c>
      <c r="K25" s="9">
        <v>2</v>
      </c>
      <c r="L25" s="9">
        <v>0</v>
      </c>
      <c r="M25" s="9">
        <v>0</v>
      </c>
      <c r="N25" s="44"/>
      <c r="O25" s="5"/>
      <c r="P25" s="7" t="s">
        <v>34</v>
      </c>
      <c r="Q25" s="8" t="s">
        <v>27</v>
      </c>
      <c r="R25" s="10">
        <v>3.4965034965034967</v>
      </c>
      <c r="S25" s="10">
        <v>1.5873015873015872</v>
      </c>
      <c r="T25" s="10">
        <v>0</v>
      </c>
      <c r="U25" s="10">
        <v>1.694915254237288</v>
      </c>
      <c r="V25" s="10">
        <v>2.1739130434782608</v>
      </c>
      <c r="W25" s="10">
        <v>0.6711409395973155</v>
      </c>
      <c r="X25" s="10">
        <v>1</v>
      </c>
      <c r="Y25" s="10">
        <v>0</v>
      </c>
      <c r="Z25" s="10">
        <v>0</v>
      </c>
      <c r="AA25" s="5"/>
    </row>
    <row r="26" spans="3:27" ht="12.75">
      <c r="C26" s="7" t="s">
        <v>36</v>
      </c>
      <c r="D26" s="8" t="s">
        <v>37</v>
      </c>
      <c r="E26" s="9">
        <v>23</v>
      </c>
      <c r="F26" s="9">
        <v>26</v>
      </c>
      <c r="G26" s="9">
        <v>27</v>
      </c>
      <c r="H26" s="9">
        <v>29</v>
      </c>
      <c r="I26" s="9">
        <v>30</v>
      </c>
      <c r="J26" s="9">
        <v>31</v>
      </c>
      <c r="K26" s="9">
        <v>31</v>
      </c>
      <c r="L26" s="9">
        <v>32</v>
      </c>
      <c r="M26" s="9">
        <v>29</v>
      </c>
      <c r="N26" s="44"/>
      <c r="O26" s="5"/>
      <c r="P26" s="7" t="s">
        <v>36</v>
      </c>
      <c r="Q26" s="8" t="s">
        <v>37</v>
      </c>
      <c r="R26" s="10">
        <v>16.083916083916083</v>
      </c>
      <c r="S26" s="10">
        <v>20.634920634920633</v>
      </c>
      <c r="T26" s="10">
        <v>18.75</v>
      </c>
      <c r="U26" s="10">
        <v>24.576271186440678</v>
      </c>
      <c r="V26" s="10">
        <v>21.73913043478261</v>
      </c>
      <c r="W26" s="10">
        <v>20.80536912751678</v>
      </c>
      <c r="X26" s="10">
        <v>15.5</v>
      </c>
      <c r="Y26" s="10">
        <v>13.793103448275861</v>
      </c>
      <c r="Z26" s="10">
        <v>13.004484304932735</v>
      </c>
      <c r="AA26" s="5"/>
    </row>
    <row r="27" spans="3:27" ht="12.75">
      <c r="C27" s="5"/>
      <c r="D27" s="1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1"/>
      <c r="R27" s="77"/>
      <c r="S27" s="77"/>
      <c r="T27" s="77"/>
      <c r="U27" s="75"/>
      <c r="V27" s="77"/>
      <c r="W27" s="77"/>
      <c r="X27" s="75"/>
      <c r="Y27" s="75"/>
      <c r="Z27" s="75"/>
      <c r="AA27" s="75"/>
    </row>
    <row r="28" spans="3:27" ht="12.75">
      <c r="C28" s="6" t="s">
        <v>38</v>
      </c>
      <c r="D28" s="1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 t="s">
        <v>38</v>
      </c>
      <c r="Q28" s="11"/>
      <c r="R28" s="11"/>
      <c r="S28" s="11"/>
      <c r="T28" s="11"/>
      <c r="U28" s="11"/>
      <c r="V28" s="11"/>
      <c r="W28" s="11"/>
      <c r="X28" s="5"/>
      <c r="Y28" s="5"/>
      <c r="Z28" s="5"/>
      <c r="AA28" s="5"/>
    </row>
    <row r="29" spans="3:27" ht="12.75">
      <c r="C29" s="7" t="s">
        <v>39</v>
      </c>
      <c r="D29" s="8" t="s">
        <v>37</v>
      </c>
      <c r="E29" s="9">
        <v>10</v>
      </c>
      <c r="F29" s="9">
        <v>10</v>
      </c>
      <c r="G29" s="9">
        <v>6</v>
      </c>
      <c r="H29" s="9">
        <v>5</v>
      </c>
      <c r="I29" s="9">
        <v>6</v>
      </c>
      <c r="J29" s="9">
        <v>4</v>
      </c>
      <c r="K29" s="9">
        <v>7</v>
      </c>
      <c r="L29" s="9">
        <v>3</v>
      </c>
      <c r="M29" s="9">
        <v>8</v>
      </c>
      <c r="N29" s="44"/>
      <c r="O29" s="5"/>
      <c r="P29" s="7" t="s">
        <v>39</v>
      </c>
      <c r="Q29" s="8" t="s">
        <v>37</v>
      </c>
      <c r="R29" s="10">
        <v>6.993006993006993</v>
      </c>
      <c r="S29" s="10">
        <v>7.936507936507936</v>
      </c>
      <c r="T29" s="10">
        <v>4.166666666666666</v>
      </c>
      <c r="U29" s="10">
        <v>4.23728813559322</v>
      </c>
      <c r="V29" s="10">
        <v>4.3478260869565215</v>
      </c>
      <c r="W29" s="10">
        <v>2.684563758389262</v>
      </c>
      <c r="X29" s="10">
        <v>3.5</v>
      </c>
      <c r="Y29" s="10">
        <v>1.293103448275862</v>
      </c>
      <c r="Z29" s="10">
        <v>3.587443946188341</v>
      </c>
      <c r="AA29" s="34"/>
    </row>
    <row r="30" spans="3:27" ht="12.75" hidden="1">
      <c r="C30" s="7" t="s">
        <v>39</v>
      </c>
      <c r="D30" s="8" t="s">
        <v>27</v>
      </c>
      <c r="E30" s="13" t="s">
        <v>35</v>
      </c>
      <c r="F30" s="13" t="s">
        <v>35</v>
      </c>
      <c r="G30" s="13" t="s">
        <v>35</v>
      </c>
      <c r="H30" s="13" t="s">
        <v>35</v>
      </c>
      <c r="I30" s="13" t="s">
        <v>35</v>
      </c>
      <c r="J30" s="13" t="s">
        <v>35</v>
      </c>
      <c r="K30" s="13" t="s">
        <v>35</v>
      </c>
      <c r="L30" s="13" t="s">
        <v>35</v>
      </c>
      <c r="M30" s="13" t="s">
        <v>35</v>
      </c>
      <c r="N30" s="65"/>
      <c r="O30" s="5"/>
      <c r="P30" s="7" t="s">
        <v>39</v>
      </c>
      <c r="Q30" s="8" t="s">
        <v>27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4" t="s">
        <v>35</v>
      </c>
      <c r="Y30" s="10">
        <v>0</v>
      </c>
      <c r="Z30" s="10">
        <v>0</v>
      </c>
      <c r="AA30" s="5"/>
    </row>
    <row r="31" spans="3:27" ht="12.75">
      <c r="C31" s="7" t="s">
        <v>39</v>
      </c>
      <c r="D31" s="8" t="s">
        <v>27</v>
      </c>
      <c r="E31" s="13" t="s">
        <v>35</v>
      </c>
      <c r="F31" s="13" t="s">
        <v>35</v>
      </c>
      <c r="G31" s="13" t="s">
        <v>35</v>
      </c>
      <c r="H31" s="13" t="s">
        <v>35</v>
      </c>
      <c r="I31" s="13" t="s">
        <v>35</v>
      </c>
      <c r="J31" s="13" t="s">
        <v>35</v>
      </c>
      <c r="K31" s="13">
        <v>1</v>
      </c>
      <c r="L31" s="13">
        <v>0</v>
      </c>
      <c r="M31" s="13">
        <v>2</v>
      </c>
      <c r="N31" s="65"/>
      <c r="O31" s="5"/>
      <c r="P31" s="7" t="s">
        <v>39</v>
      </c>
      <c r="Q31" s="8" t="s">
        <v>27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0.5</v>
      </c>
      <c r="Y31" s="10">
        <v>0</v>
      </c>
      <c r="Z31" s="10">
        <v>0.8968609865470852</v>
      </c>
      <c r="AA31" s="5"/>
    </row>
    <row r="32" spans="3:27" ht="12.75">
      <c r="C32" s="7" t="s">
        <v>40</v>
      </c>
      <c r="D32" s="8" t="s">
        <v>37</v>
      </c>
      <c r="E32" s="9">
        <v>0</v>
      </c>
      <c r="F32" s="9">
        <v>2</v>
      </c>
      <c r="G32" s="9">
        <v>0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44"/>
      <c r="O32" s="5"/>
      <c r="P32" s="7" t="s">
        <v>40</v>
      </c>
      <c r="Q32" s="8" t="s">
        <v>37</v>
      </c>
      <c r="R32" s="10">
        <v>0</v>
      </c>
      <c r="S32" s="10">
        <v>1.5873015873015872</v>
      </c>
      <c r="T32" s="10">
        <v>0</v>
      </c>
      <c r="U32" s="10">
        <v>0.847457627118644</v>
      </c>
      <c r="V32" s="10">
        <v>0</v>
      </c>
      <c r="W32" s="10">
        <v>0</v>
      </c>
      <c r="X32" s="10">
        <v>0</v>
      </c>
      <c r="Y32" s="10">
        <v>0</v>
      </c>
      <c r="Z32" s="10">
        <v>0.4484304932735426</v>
      </c>
      <c r="AA32" s="5"/>
    </row>
    <row r="33" spans="3:27" ht="12.75" hidden="1">
      <c r="C33" s="7" t="s">
        <v>40</v>
      </c>
      <c r="D33" s="8" t="s">
        <v>27</v>
      </c>
      <c r="E33" s="13" t="s">
        <v>35</v>
      </c>
      <c r="F33" s="13" t="s">
        <v>35</v>
      </c>
      <c r="G33" s="13" t="s">
        <v>35</v>
      </c>
      <c r="H33" s="13" t="s">
        <v>35</v>
      </c>
      <c r="I33" s="13" t="s">
        <v>35</v>
      </c>
      <c r="J33" s="13" t="s">
        <v>35</v>
      </c>
      <c r="K33" s="13" t="s">
        <v>35</v>
      </c>
      <c r="L33" s="13" t="s">
        <v>35</v>
      </c>
      <c r="M33" s="13" t="s">
        <v>35</v>
      </c>
      <c r="N33" s="65"/>
      <c r="O33" s="5"/>
      <c r="P33" s="7" t="s">
        <v>40</v>
      </c>
      <c r="Q33" s="8" t="s">
        <v>27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5"/>
    </row>
    <row r="34" spans="3:27" ht="12.75" hidden="1">
      <c r="C34" s="7" t="s">
        <v>41</v>
      </c>
      <c r="D34" s="8" t="s">
        <v>37</v>
      </c>
      <c r="E34" s="13" t="s">
        <v>35</v>
      </c>
      <c r="F34" s="13" t="s">
        <v>35</v>
      </c>
      <c r="G34" s="13" t="s">
        <v>35</v>
      </c>
      <c r="H34" s="13" t="s">
        <v>35</v>
      </c>
      <c r="I34" s="13" t="s">
        <v>35</v>
      </c>
      <c r="J34" s="13" t="s">
        <v>35</v>
      </c>
      <c r="K34" s="13" t="s">
        <v>35</v>
      </c>
      <c r="L34" s="13" t="s">
        <v>35</v>
      </c>
      <c r="M34" s="13" t="s">
        <v>35</v>
      </c>
      <c r="N34" s="65"/>
      <c r="O34" s="5"/>
      <c r="P34" s="7" t="s">
        <v>41</v>
      </c>
      <c r="Q34" s="8" t="s">
        <v>37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5"/>
    </row>
    <row r="35" spans="3:27" ht="12.75" hidden="1">
      <c r="C35" s="7" t="s">
        <v>42</v>
      </c>
      <c r="D35" s="8" t="s">
        <v>27</v>
      </c>
      <c r="E35" s="13" t="s">
        <v>35</v>
      </c>
      <c r="F35" s="13" t="s">
        <v>35</v>
      </c>
      <c r="G35" s="13" t="s">
        <v>35</v>
      </c>
      <c r="H35" s="13" t="s">
        <v>35</v>
      </c>
      <c r="I35" s="13" t="s">
        <v>35</v>
      </c>
      <c r="J35" s="13" t="s">
        <v>35</v>
      </c>
      <c r="K35" s="13" t="s">
        <v>35</v>
      </c>
      <c r="L35" s="13" t="s">
        <v>35</v>
      </c>
      <c r="M35" s="13" t="s">
        <v>35</v>
      </c>
      <c r="N35" s="65"/>
      <c r="O35" s="5"/>
      <c r="P35" s="7" t="s">
        <v>42</v>
      </c>
      <c r="Q35" s="8" t="s">
        <v>27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5"/>
    </row>
    <row r="36" spans="3:27" ht="12.75" hidden="1">
      <c r="C36" s="7" t="s">
        <v>43</v>
      </c>
      <c r="D36" s="8" t="s">
        <v>26</v>
      </c>
      <c r="E36" s="13" t="s">
        <v>35</v>
      </c>
      <c r="F36" s="13" t="s">
        <v>35</v>
      </c>
      <c r="G36" s="13" t="s">
        <v>35</v>
      </c>
      <c r="H36" s="13" t="s">
        <v>35</v>
      </c>
      <c r="I36" s="13" t="s">
        <v>35</v>
      </c>
      <c r="J36" s="13" t="s">
        <v>35</v>
      </c>
      <c r="K36" s="13" t="s">
        <v>35</v>
      </c>
      <c r="L36" s="13" t="s">
        <v>35</v>
      </c>
      <c r="M36" s="13" t="s">
        <v>35</v>
      </c>
      <c r="N36" s="65"/>
      <c r="O36" s="5"/>
      <c r="P36" s="7" t="s">
        <v>43</v>
      </c>
      <c r="Q36" s="8" t="s">
        <v>26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5"/>
    </row>
    <row r="37" spans="3:27" ht="12.75" hidden="1">
      <c r="C37" s="7" t="s">
        <v>44</v>
      </c>
      <c r="D37" s="8" t="s">
        <v>27</v>
      </c>
      <c r="E37" s="13" t="s">
        <v>35</v>
      </c>
      <c r="F37" s="13" t="s">
        <v>35</v>
      </c>
      <c r="G37" s="13" t="s">
        <v>35</v>
      </c>
      <c r="H37" s="13" t="s">
        <v>35</v>
      </c>
      <c r="I37" s="13" t="s">
        <v>35</v>
      </c>
      <c r="J37" s="13" t="s">
        <v>35</v>
      </c>
      <c r="K37" s="13" t="s">
        <v>35</v>
      </c>
      <c r="L37" s="13" t="s">
        <v>35</v>
      </c>
      <c r="M37" s="13" t="s">
        <v>35</v>
      </c>
      <c r="N37" s="65"/>
      <c r="O37" s="5"/>
      <c r="P37" s="7" t="s">
        <v>44</v>
      </c>
      <c r="Q37" s="8" t="s">
        <v>27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5"/>
    </row>
    <row r="38" spans="3:27" ht="12.75" hidden="1">
      <c r="C38" s="7" t="s">
        <v>45</v>
      </c>
      <c r="D38" s="8" t="s">
        <v>26</v>
      </c>
      <c r="E38" s="13" t="s">
        <v>35</v>
      </c>
      <c r="F38" s="13" t="s">
        <v>35</v>
      </c>
      <c r="G38" s="13" t="s">
        <v>35</v>
      </c>
      <c r="H38" s="13" t="s">
        <v>35</v>
      </c>
      <c r="I38" s="13" t="s">
        <v>35</v>
      </c>
      <c r="J38" s="13" t="s">
        <v>35</v>
      </c>
      <c r="K38" s="13" t="s">
        <v>35</v>
      </c>
      <c r="L38" s="13" t="s">
        <v>35</v>
      </c>
      <c r="M38" s="13" t="s">
        <v>35</v>
      </c>
      <c r="N38" s="65"/>
      <c r="O38" s="5"/>
      <c r="P38" s="7" t="s">
        <v>45</v>
      </c>
      <c r="Q38" s="8" t="s">
        <v>26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5"/>
    </row>
    <row r="39" spans="3:27" ht="12.75">
      <c r="C39" s="7" t="s">
        <v>45</v>
      </c>
      <c r="D39" s="8" t="s">
        <v>27</v>
      </c>
      <c r="E39" s="9">
        <v>1</v>
      </c>
      <c r="F39" s="9">
        <v>2</v>
      </c>
      <c r="G39" s="9">
        <v>5</v>
      </c>
      <c r="H39" s="9">
        <v>7</v>
      </c>
      <c r="I39" s="9">
        <v>6</v>
      </c>
      <c r="J39" s="9">
        <v>11</v>
      </c>
      <c r="K39" s="9">
        <v>2</v>
      </c>
      <c r="L39" s="9">
        <v>9</v>
      </c>
      <c r="M39" s="9">
        <v>2</v>
      </c>
      <c r="N39" s="44"/>
      <c r="O39" s="5"/>
      <c r="P39" s="7" t="s">
        <v>45</v>
      </c>
      <c r="Q39" s="8" t="s">
        <v>27</v>
      </c>
      <c r="R39" s="10">
        <v>0.6993006993006993</v>
      </c>
      <c r="S39" s="10">
        <v>1.5873015873015872</v>
      </c>
      <c r="T39" s="10">
        <v>3.4722222222222223</v>
      </c>
      <c r="U39" s="10">
        <v>5.932203389830509</v>
      </c>
      <c r="V39" s="10">
        <v>4.3478260869565215</v>
      </c>
      <c r="W39" s="10">
        <v>7.38255033557047</v>
      </c>
      <c r="X39" s="10">
        <v>1</v>
      </c>
      <c r="Y39" s="10">
        <v>3.8793103448275863</v>
      </c>
      <c r="Z39" s="10">
        <v>0.8968609865470852</v>
      </c>
      <c r="AA39" s="5"/>
    </row>
    <row r="40" spans="3:27" ht="12.75" hidden="1">
      <c r="C40" s="7" t="s">
        <v>46</v>
      </c>
      <c r="D40" s="8" t="s">
        <v>37</v>
      </c>
      <c r="E40" s="13" t="s">
        <v>35</v>
      </c>
      <c r="F40" s="13" t="s">
        <v>35</v>
      </c>
      <c r="G40" s="13" t="s">
        <v>35</v>
      </c>
      <c r="H40" s="13" t="s">
        <v>35</v>
      </c>
      <c r="I40" s="13" t="s">
        <v>35</v>
      </c>
      <c r="J40" s="13" t="s">
        <v>35</v>
      </c>
      <c r="K40" s="13" t="s">
        <v>35</v>
      </c>
      <c r="L40" s="13" t="s">
        <v>35</v>
      </c>
      <c r="M40" s="13" t="s">
        <v>35</v>
      </c>
      <c r="N40" s="65"/>
      <c r="O40" s="5"/>
      <c r="P40" s="7" t="s">
        <v>46</v>
      </c>
      <c r="Q40" s="8" t="s">
        <v>37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5"/>
    </row>
    <row r="41" spans="3:27" ht="12.75" hidden="1">
      <c r="C41" s="7" t="s">
        <v>46</v>
      </c>
      <c r="D41" s="8" t="s">
        <v>27</v>
      </c>
      <c r="E41" s="13" t="s">
        <v>35</v>
      </c>
      <c r="F41" s="13" t="s">
        <v>35</v>
      </c>
      <c r="G41" s="13" t="s">
        <v>35</v>
      </c>
      <c r="H41" s="13" t="s">
        <v>35</v>
      </c>
      <c r="I41" s="13" t="s">
        <v>35</v>
      </c>
      <c r="J41" s="13" t="s">
        <v>35</v>
      </c>
      <c r="K41" s="13" t="s">
        <v>35</v>
      </c>
      <c r="L41" s="13" t="s">
        <v>35</v>
      </c>
      <c r="M41" s="13" t="s">
        <v>35</v>
      </c>
      <c r="N41" s="65"/>
      <c r="O41" s="5"/>
      <c r="P41" s="7" t="s">
        <v>46</v>
      </c>
      <c r="Q41" s="8" t="s">
        <v>27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5"/>
    </row>
    <row r="42" spans="3:27" ht="12.75">
      <c r="C42" s="7" t="s">
        <v>47</v>
      </c>
      <c r="D42" s="8" t="s">
        <v>26</v>
      </c>
      <c r="E42" s="9">
        <v>1</v>
      </c>
      <c r="F42" s="9">
        <v>1</v>
      </c>
      <c r="G42" s="9">
        <v>1</v>
      </c>
      <c r="H42" s="9">
        <v>2</v>
      </c>
      <c r="I42" s="9">
        <v>4</v>
      </c>
      <c r="J42" s="9">
        <v>2</v>
      </c>
      <c r="K42" s="9">
        <v>4</v>
      </c>
      <c r="L42" s="9">
        <v>4</v>
      </c>
      <c r="M42" s="9">
        <v>1</v>
      </c>
      <c r="N42" s="44"/>
      <c r="O42" s="5"/>
      <c r="P42" s="7" t="s">
        <v>47</v>
      </c>
      <c r="Q42" s="8" t="s">
        <v>26</v>
      </c>
      <c r="R42" s="10">
        <v>0.6993006993006993</v>
      </c>
      <c r="S42" s="10">
        <v>0.7936507936507936</v>
      </c>
      <c r="T42" s="10">
        <v>0.6944444444444444</v>
      </c>
      <c r="U42" s="10">
        <v>1.694915254237288</v>
      </c>
      <c r="V42" s="10">
        <v>2.898550724637681</v>
      </c>
      <c r="W42" s="10">
        <v>1.342281879194631</v>
      </c>
      <c r="X42" s="10">
        <v>2</v>
      </c>
      <c r="Y42" s="10">
        <v>1.7241379310344827</v>
      </c>
      <c r="Z42" s="10">
        <v>0.4484304932735426</v>
      </c>
      <c r="AA42" s="5"/>
    </row>
    <row r="43" spans="3:27" ht="12.75" customHeight="1">
      <c r="C43" s="7" t="s">
        <v>47</v>
      </c>
      <c r="D43" s="8" t="s">
        <v>37</v>
      </c>
      <c r="E43" s="9">
        <v>2</v>
      </c>
      <c r="F43" s="9">
        <v>4</v>
      </c>
      <c r="G43" s="9">
        <v>6</v>
      </c>
      <c r="H43" s="9">
        <v>2</v>
      </c>
      <c r="I43" s="9">
        <v>1</v>
      </c>
      <c r="J43" s="9">
        <v>8</v>
      </c>
      <c r="K43" s="9">
        <v>13</v>
      </c>
      <c r="L43" s="9">
        <v>19</v>
      </c>
      <c r="M43" s="9">
        <v>18</v>
      </c>
      <c r="N43" s="44"/>
      <c r="O43" s="5"/>
      <c r="P43" s="7" t="s">
        <v>47</v>
      </c>
      <c r="Q43" s="8" t="s">
        <v>37</v>
      </c>
      <c r="R43" s="10">
        <v>1.3986013986013985</v>
      </c>
      <c r="S43" s="10">
        <v>3.1746031746031744</v>
      </c>
      <c r="T43" s="10">
        <v>4.166666666666666</v>
      </c>
      <c r="U43" s="10">
        <v>1.694915254237288</v>
      </c>
      <c r="V43" s="10">
        <v>0.7246376811594203</v>
      </c>
      <c r="W43" s="10">
        <v>5.369127516778524</v>
      </c>
      <c r="X43" s="10">
        <v>6.5</v>
      </c>
      <c r="Y43" s="10">
        <v>8.189655172413794</v>
      </c>
      <c r="Z43" s="10">
        <v>8.071748878923767</v>
      </c>
      <c r="AA43" s="5"/>
    </row>
    <row r="44" spans="3:29" ht="6.75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4"/>
      <c r="O44" s="5"/>
      <c r="P44" s="5"/>
      <c r="Q44" s="5"/>
      <c r="R44" s="78"/>
      <c r="S44" s="78"/>
      <c r="T44" s="78"/>
      <c r="U44" s="75"/>
      <c r="V44" s="75"/>
      <c r="W44" s="75"/>
      <c r="X44" s="75"/>
      <c r="Y44" s="75"/>
      <c r="Z44" s="75"/>
      <c r="AA44" s="75"/>
      <c r="AB44" s="76"/>
      <c r="AC44" s="76"/>
    </row>
    <row r="45" spans="3:39" ht="12.75">
      <c r="C45" s="29" t="s">
        <v>48</v>
      </c>
      <c r="D45" s="11"/>
      <c r="E45" s="30">
        <v>20</v>
      </c>
      <c r="F45" s="31" t="s">
        <v>35</v>
      </c>
      <c r="G45" s="30">
        <v>1</v>
      </c>
      <c r="H45" s="30">
        <v>1</v>
      </c>
      <c r="I45" s="30">
        <v>6</v>
      </c>
      <c r="J45" s="30">
        <v>10</v>
      </c>
      <c r="K45" s="30">
        <v>9</v>
      </c>
      <c r="L45" s="30">
        <v>12</v>
      </c>
      <c r="M45" s="30">
        <v>4</v>
      </c>
      <c r="N45" s="44"/>
      <c r="O45" s="11"/>
      <c r="P45" s="29"/>
      <c r="Q45" s="11"/>
      <c r="R45" s="32"/>
      <c r="S45" s="33"/>
      <c r="T45" s="32"/>
      <c r="U45" s="32"/>
      <c r="V45" s="32"/>
      <c r="W45" s="32"/>
      <c r="X45" s="32"/>
      <c r="Y45" s="32"/>
      <c r="Z45" s="32"/>
      <c r="AA45" s="1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3:33" ht="6.75" customHeight="1">
      <c r="C46" s="17"/>
      <c r="D46" s="17"/>
      <c r="E46" s="5"/>
      <c r="F46" s="5"/>
      <c r="G46" s="5"/>
      <c r="H46" s="5"/>
      <c r="I46" s="5"/>
      <c r="J46" s="5"/>
      <c r="K46" s="5"/>
      <c r="L46" s="5"/>
      <c r="M46" s="5"/>
      <c r="N46" s="44"/>
      <c r="O46" s="5"/>
      <c r="P46" s="17"/>
      <c r="Q46" s="17"/>
      <c r="R46" s="12"/>
      <c r="S46" s="12"/>
      <c r="T46" s="1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3:34" ht="21.75" customHeight="1">
      <c r="C47" s="22" t="s">
        <v>54</v>
      </c>
      <c r="D47" s="23"/>
      <c r="E47" s="24">
        <v>143</v>
      </c>
      <c r="F47" s="24">
        <v>126</v>
      </c>
      <c r="G47" s="24">
        <v>144</v>
      </c>
      <c r="H47" s="24">
        <v>118</v>
      </c>
      <c r="I47" s="24">
        <v>138</v>
      </c>
      <c r="J47" s="24">
        <v>149</v>
      </c>
      <c r="K47" s="24">
        <v>200</v>
      </c>
      <c r="L47" s="24">
        <v>232</v>
      </c>
      <c r="M47" s="25">
        <v>223</v>
      </c>
      <c r="N47" s="44"/>
      <c r="O47" s="26"/>
      <c r="P47" s="22" t="s">
        <v>54</v>
      </c>
      <c r="Q47" s="23"/>
      <c r="R47" s="27">
        <v>100</v>
      </c>
      <c r="S47" s="27">
        <v>100</v>
      </c>
      <c r="T47" s="27">
        <v>100</v>
      </c>
      <c r="U47" s="27">
        <v>100</v>
      </c>
      <c r="V47" s="27">
        <v>100</v>
      </c>
      <c r="W47" s="27">
        <v>100</v>
      </c>
      <c r="X47" s="27">
        <v>100</v>
      </c>
      <c r="Y47" s="27">
        <v>100</v>
      </c>
      <c r="Z47" s="27">
        <v>100</v>
      </c>
      <c r="AA47" s="5"/>
      <c r="AB47" s="5"/>
      <c r="AC47" s="5"/>
      <c r="AD47" s="5"/>
      <c r="AE47" s="5"/>
      <c r="AF47" s="5"/>
      <c r="AG47" s="5"/>
      <c r="AH47" s="3"/>
    </row>
    <row r="48" spans="3:33" ht="15">
      <c r="C48" s="28" t="s">
        <v>55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44"/>
      <c r="O48" s="5"/>
      <c r="P48" s="28" t="s">
        <v>55</v>
      </c>
      <c r="Q48" s="5"/>
      <c r="R48" s="5"/>
      <c r="S48" s="1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3:33" ht="9.75" customHeight="1">
      <c r="C49" s="28"/>
      <c r="D49" s="5"/>
      <c r="E49" s="5"/>
      <c r="F49" s="5"/>
      <c r="G49" s="5"/>
      <c r="H49" s="5"/>
      <c r="I49" s="5"/>
      <c r="J49" s="5"/>
      <c r="K49" s="5"/>
      <c r="L49" s="5"/>
      <c r="M49" s="5"/>
      <c r="N49" s="44"/>
      <c r="O49" s="5"/>
      <c r="P49" s="28"/>
      <c r="Q49" s="5"/>
      <c r="R49" s="5"/>
      <c r="S49" s="1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3:33" ht="12.75">
      <c r="C50" s="4" t="s">
        <v>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4" t="s">
        <v>49</v>
      </c>
      <c r="Q50" s="5"/>
      <c r="R50" s="5"/>
      <c r="S50" s="1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3:33" ht="12.75"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4"/>
      <c r="Q51" s="5"/>
      <c r="R51" s="5"/>
      <c r="S51" s="1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3:33" ht="12.75">
      <c r="C52" s="4"/>
      <c r="D52" s="5"/>
      <c r="E52" s="20"/>
      <c r="F52" s="79"/>
      <c r="G52" s="20"/>
      <c r="H52" s="20" t="s">
        <v>64</v>
      </c>
      <c r="I52" s="20"/>
      <c r="J52" s="20"/>
      <c r="K52" s="20"/>
      <c r="L52" s="20" t="s">
        <v>64</v>
      </c>
      <c r="M52" s="20" t="s">
        <v>64</v>
      </c>
      <c r="N52" s="5"/>
      <c r="O52" s="5"/>
      <c r="P52" s="4"/>
      <c r="Q52" s="5"/>
      <c r="R52" s="20"/>
      <c r="S52" s="79"/>
      <c r="T52" s="20"/>
      <c r="U52" s="20" t="s">
        <v>64</v>
      </c>
      <c r="V52" s="20"/>
      <c r="W52" s="20"/>
      <c r="X52" s="20"/>
      <c r="Y52" s="20" t="s">
        <v>64</v>
      </c>
      <c r="Z52" s="20" t="s">
        <v>64</v>
      </c>
      <c r="AA52" s="5"/>
      <c r="AB52" s="5"/>
      <c r="AC52" s="5"/>
      <c r="AD52" s="5"/>
      <c r="AE52" s="5"/>
      <c r="AF52" s="5"/>
      <c r="AG52" s="5"/>
    </row>
    <row r="53" spans="3:33" ht="12.75">
      <c r="C53" s="4" t="s">
        <v>24</v>
      </c>
      <c r="D53" s="5"/>
      <c r="E53" s="16">
        <v>16</v>
      </c>
      <c r="F53" s="16">
        <v>27</v>
      </c>
      <c r="G53" s="16">
        <v>26</v>
      </c>
      <c r="H53" s="16">
        <v>14</v>
      </c>
      <c r="I53" s="16">
        <v>33</v>
      </c>
      <c r="J53" s="16">
        <v>30</v>
      </c>
      <c r="K53" s="16">
        <v>49</v>
      </c>
      <c r="L53" s="16">
        <v>61</v>
      </c>
      <c r="M53" s="16">
        <v>75</v>
      </c>
      <c r="N53" s="16"/>
      <c r="O53" s="5"/>
      <c r="P53" s="4" t="s">
        <v>24</v>
      </c>
      <c r="Q53" s="5"/>
      <c r="R53" s="12">
        <v>11.188811188811188</v>
      </c>
      <c r="S53" s="12">
        <v>21.428571428571427</v>
      </c>
      <c r="T53" s="12">
        <v>18.055555555555557</v>
      </c>
      <c r="U53" s="12">
        <v>11.864406779661017</v>
      </c>
      <c r="V53" s="12">
        <v>23.913043478260875</v>
      </c>
      <c r="W53" s="12">
        <v>20.134228187919465</v>
      </c>
      <c r="X53" s="12">
        <v>24.5</v>
      </c>
      <c r="Y53" s="12">
        <v>26.293103448275865</v>
      </c>
      <c r="Z53" s="12">
        <v>33.6322869955157</v>
      </c>
      <c r="AA53" s="5"/>
      <c r="AB53" s="5"/>
      <c r="AC53" s="5"/>
      <c r="AD53" s="5"/>
      <c r="AE53" s="5"/>
      <c r="AF53" s="5"/>
      <c r="AG53" s="5"/>
    </row>
    <row r="54" spans="3:33" ht="12.75">
      <c r="C54" s="4" t="s">
        <v>57</v>
      </c>
      <c r="D54" s="5"/>
      <c r="E54" s="16">
        <v>113</v>
      </c>
      <c r="F54" s="16">
        <v>80</v>
      </c>
      <c r="G54" s="16">
        <v>100</v>
      </c>
      <c r="H54" s="16">
        <v>87</v>
      </c>
      <c r="I54" s="16">
        <v>88</v>
      </c>
      <c r="J54" s="16">
        <v>94</v>
      </c>
      <c r="K54" s="16">
        <v>124</v>
      </c>
      <c r="L54" s="16">
        <v>136</v>
      </c>
      <c r="M54" s="16">
        <v>116</v>
      </c>
      <c r="N54" s="16"/>
      <c r="O54" s="5"/>
      <c r="P54" s="4" t="s">
        <v>57</v>
      </c>
      <c r="Q54" s="5"/>
      <c r="R54" s="12">
        <v>79.02097902097901</v>
      </c>
      <c r="S54" s="12">
        <v>63.49206349206349</v>
      </c>
      <c r="T54" s="12">
        <v>69.44444444444444</v>
      </c>
      <c r="U54" s="12">
        <v>73.72881355932203</v>
      </c>
      <c r="V54" s="12">
        <v>63.768115942028984</v>
      </c>
      <c r="W54" s="12">
        <v>63.08724832214766</v>
      </c>
      <c r="X54" s="12">
        <v>62</v>
      </c>
      <c r="Y54" s="12">
        <v>58.620689655172406</v>
      </c>
      <c r="Z54" s="12">
        <v>52.01793721973094</v>
      </c>
      <c r="AA54" s="5"/>
      <c r="AB54" s="5"/>
      <c r="AC54" s="5"/>
      <c r="AD54" s="5"/>
      <c r="AE54" s="5"/>
      <c r="AF54" s="5"/>
      <c r="AG54" s="5"/>
    </row>
    <row r="55" spans="3:33" ht="12.75">
      <c r="C55" s="4" t="s">
        <v>38</v>
      </c>
      <c r="D55" s="5"/>
      <c r="E55" s="16">
        <v>14</v>
      </c>
      <c r="F55" s="16">
        <v>19</v>
      </c>
      <c r="G55" s="16">
        <v>18</v>
      </c>
      <c r="H55" s="16">
        <v>17</v>
      </c>
      <c r="I55" s="16">
        <v>17</v>
      </c>
      <c r="J55" s="16">
        <v>25</v>
      </c>
      <c r="K55" s="16">
        <v>27</v>
      </c>
      <c r="L55" s="16">
        <v>35</v>
      </c>
      <c r="M55" s="16">
        <v>32</v>
      </c>
      <c r="N55" s="16"/>
      <c r="O55" s="5"/>
      <c r="P55" s="4" t="s">
        <v>38</v>
      </c>
      <c r="Q55" s="5"/>
      <c r="R55" s="12">
        <v>9.79020979020979</v>
      </c>
      <c r="S55" s="12">
        <v>15.079365079365079</v>
      </c>
      <c r="T55" s="12">
        <v>12.5</v>
      </c>
      <c r="U55" s="12">
        <v>14.40677966101695</v>
      </c>
      <c r="V55" s="12">
        <v>12.318840579710145</v>
      </c>
      <c r="W55" s="12">
        <v>16.778523489932887</v>
      </c>
      <c r="X55" s="12">
        <v>13.5</v>
      </c>
      <c r="Y55" s="12">
        <v>15.086206896551724</v>
      </c>
      <c r="Z55" s="12">
        <v>14.349775784753364</v>
      </c>
      <c r="AA55" s="5"/>
      <c r="AB55" s="5"/>
      <c r="AC55" s="5"/>
      <c r="AD55" s="5"/>
      <c r="AE55" s="5"/>
      <c r="AF55" s="5"/>
      <c r="AG55" s="5"/>
    </row>
    <row r="56" spans="3:33" ht="12.7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3:33" ht="12.75">
      <c r="C57" s="5" t="s">
        <v>56</v>
      </c>
      <c r="D57" s="5"/>
      <c r="E57" s="35">
        <v>143</v>
      </c>
      <c r="F57" s="35">
        <v>126</v>
      </c>
      <c r="G57" s="35">
        <v>144</v>
      </c>
      <c r="H57" s="35">
        <v>118</v>
      </c>
      <c r="I57" s="35">
        <v>138</v>
      </c>
      <c r="J57" s="35">
        <v>149</v>
      </c>
      <c r="K57" s="35">
        <v>200</v>
      </c>
      <c r="L57" s="35">
        <v>232</v>
      </c>
      <c r="M57" s="35">
        <v>223</v>
      </c>
      <c r="N57" s="35"/>
      <c r="O57" s="35"/>
      <c r="P57" s="5"/>
      <c r="R57" s="34">
        <v>100</v>
      </c>
      <c r="S57" s="34">
        <v>100</v>
      </c>
      <c r="T57" s="34">
        <v>100</v>
      </c>
      <c r="U57" s="34">
        <v>100</v>
      </c>
      <c r="V57" s="34">
        <v>100</v>
      </c>
      <c r="W57" s="34">
        <v>100</v>
      </c>
      <c r="X57" s="34">
        <v>100</v>
      </c>
      <c r="Y57" s="34">
        <v>100</v>
      </c>
      <c r="Z57" s="34">
        <v>100</v>
      </c>
      <c r="AA57" s="5"/>
      <c r="AB57" s="5"/>
      <c r="AC57" s="5"/>
      <c r="AD57" s="5"/>
      <c r="AE57" s="5"/>
      <c r="AF57" s="5"/>
      <c r="AG57" s="5"/>
    </row>
    <row r="58" spans="3:33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27:33" ht="12.75">
      <c r="AA59" s="5"/>
      <c r="AB59" s="5"/>
      <c r="AC59" s="5"/>
      <c r="AD59" s="5"/>
      <c r="AE59" s="5"/>
      <c r="AF59" s="5"/>
      <c r="AG59" s="5"/>
    </row>
  </sheetData>
  <mergeCells count="6">
    <mergeCell ref="P9:Z9"/>
    <mergeCell ref="P10:Z10"/>
    <mergeCell ref="C8:M8"/>
    <mergeCell ref="C9:M9"/>
    <mergeCell ref="C10:M10"/>
    <mergeCell ref="P8:Z8"/>
  </mergeCells>
  <printOptions horizontalCentered="1"/>
  <pageMargins left="0.5" right="0.5" top="0.42" bottom="0.21" header="0.27" footer="0.3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BU72"/>
  <sheetViews>
    <sheetView zoomScale="25" zoomScaleNormal="25" workbookViewId="0" topLeftCell="AB47">
      <selection activeCell="BB66" sqref="BB66"/>
    </sheetView>
  </sheetViews>
  <sheetFormatPr defaultColWidth="9.140625" defaultRowHeight="12.75"/>
  <cols>
    <col min="6" max="6" width="12.140625" style="0" bestFit="1" customWidth="1"/>
    <col min="7" max="7" width="9.8515625" style="0" bestFit="1" customWidth="1"/>
    <col min="8" max="8" width="12.140625" style="0" bestFit="1" customWidth="1"/>
    <col min="9" max="13" width="9.8515625" style="0" bestFit="1" customWidth="1"/>
    <col min="14" max="27" width="12.140625" style="0" bestFit="1" customWidth="1"/>
    <col min="28" max="30" width="9.28125" style="0" bestFit="1" customWidth="1"/>
    <col min="31" max="33" width="9.28125" style="0" customWidth="1"/>
    <col min="38" max="51" width="13.8515625" style="0" bestFit="1" customWidth="1"/>
    <col min="59" max="59" width="10.421875" style="0" bestFit="1" customWidth="1"/>
    <col min="60" max="60" width="12.28125" style="0" customWidth="1"/>
    <col min="61" max="61" width="10.00390625" style="61" customWidth="1"/>
  </cols>
  <sheetData>
    <row r="5" spans="4:61" ht="12.75">
      <c r="D5" s="4" t="s">
        <v>50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4" t="s">
        <v>0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34"/>
    </row>
    <row r="6" spans="4:61" ht="12.75">
      <c r="D6" s="4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4" t="s">
        <v>1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34"/>
    </row>
    <row r="7" spans="4:61" ht="12.75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34"/>
    </row>
    <row r="8" spans="4:61" ht="24">
      <c r="D8" s="88" t="s">
        <v>52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41"/>
      <c r="AB8" s="41"/>
      <c r="AC8" s="41"/>
      <c r="AD8" s="41"/>
      <c r="AE8" s="41"/>
      <c r="AF8" s="41"/>
      <c r="AG8" s="41"/>
      <c r="AH8" s="41"/>
      <c r="AI8" s="5"/>
      <c r="AJ8" s="88" t="s">
        <v>52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41"/>
      <c r="BI8" s="34"/>
    </row>
    <row r="9" spans="4:61" ht="18.75">
      <c r="D9" s="86" t="s">
        <v>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42"/>
      <c r="AB9" s="42"/>
      <c r="AC9" s="42"/>
      <c r="AD9" s="42"/>
      <c r="AE9" s="42"/>
      <c r="AF9" s="42"/>
      <c r="AG9" s="42"/>
      <c r="AH9" s="42"/>
      <c r="AI9" s="5"/>
      <c r="AJ9" s="86" t="s">
        <v>53</v>
      </c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42"/>
      <c r="BI9" s="34"/>
    </row>
    <row r="10" spans="4:61" ht="15.75"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43"/>
      <c r="AB10" s="43"/>
      <c r="AC10" s="43"/>
      <c r="AD10" s="43"/>
      <c r="AE10" s="43"/>
      <c r="AF10" s="43"/>
      <c r="AG10" s="43"/>
      <c r="AH10" s="43"/>
      <c r="AI10" s="5"/>
      <c r="AJ10" s="87" t="s">
        <v>3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43"/>
      <c r="BI10" s="34"/>
    </row>
    <row r="11" spans="4:61" ht="12.75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I11" s="34"/>
    </row>
    <row r="12" spans="4:65" ht="12.75">
      <c r="D12" s="5"/>
      <c r="E12" s="5"/>
      <c r="F12" s="6" t="s">
        <v>4</v>
      </c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6" t="s">
        <v>12</v>
      </c>
      <c r="O12" s="6" t="s">
        <v>13</v>
      </c>
      <c r="P12" s="6" t="s">
        <v>14</v>
      </c>
      <c r="Q12" s="6" t="s">
        <v>15</v>
      </c>
      <c r="R12" s="19" t="s">
        <v>16</v>
      </c>
      <c r="S12" s="19" t="s">
        <v>17</v>
      </c>
      <c r="T12" s="19" t="s">
        <v>18</v>
      </c>
      <c r="U12" s="19" t="s">
        <v>19</v>
      </c>
      <c r="V12" s="19" t="s">
        <v>20</v>
      </c>
      <c r="W12" s="19" t="s">
        <v>21</v>
      </c>
      <c r="X12" s="19" t="s">
        <v>22</v>
      </c>
      <c r="Y12" s="19" t="s">
        <v>23</v>
      </c>
      <c r="Z12" s="19" t="s">
        <v>51</v>
      </c>
      <c r="AA12" s="19" t="s">
        <v>59</v>
      </c>
      <c r="AB12" s="19"/>
      <c r="AC12" s="19"/>
      <c r="AD12" s="19"/>
      <c r="AE12" s="19"/>
      <c r="AF12" s="19"/>
      <c r="AG12" s="19"/>
      <c r="AH12" s="19"/>
      <c r="AI12" s="20"/>
      <c r="AJ12" s="20"/>
      <c r="AK12" s="20"/>
      <c r="AL12" s="19" t="s">
        <v>4</v>
      </c>
      <c r="AM12" s="19" t="s">
        <v>5</v>
      </c>
      <c r="AN12" s="19" t="s">
        <v>6</v>
      </c>
      <c r="AO12" s="19" t="s">
        <v>7</v>
      </c>
      <c r="AP12" s="19" t="s">
        <v>8</v>
      </c>
      <c r="AQ12" s="19" t="s">
        <v>9</v>
      </c>
      <c r="AR12" s="19" t="s">
        <v>10</v>
      </c>
      <c r="AS12" s="19" t="s">
        <v>11</v>
      </c>
      <c r="AT12" s="19" t="s">
        <v>12</v>
      </c>
      <c r="AU12" s="19" t="s">
        <v>13</v>
      </c>
      <c r="AV12" s="19" t="s">
        <v>14</v>
      </c>
      <c r="AW12" s="19" t="s">
        <v>15</v>
      </c>
      <c r="AX12" s="19" t="s">
        <v>16</v>
      </c>
      <c r="AY12" s="19" t="s">
        <v>17</v>
      </c>
      <c r="AZ12" s="19" t="s">
        <v>18</v>
      </c>
      <c r="BA12" s="19" t="s">
        <v>19</v>
      </c>
      <c r="BB12" s="19" t="s">
        <v>20</v>
      </c>
      <c r="BC12" s="19" t="s">
        <v>21</v>
      </c>
      <c r="BD12" s="19" t="s">
        <v>22</v>
      </c>
      <c r="BE12" s="19" t="s">
        <v>23</v>
      </c>
      <c r="BF12" s="19" t="s">
        <v>51</v>
      </c>
      <c r="BG12" s="19" t="s">
        <v>59</v>
      </c>
      <c r="BI12" s="57"/>
      <c r="BJ12" s="21"/>
      <c r="BK12" s="21"/>
      <c r="BL12" s="21"/>
      <c r="BM12" s="21"/>
    </row>
    <row r="13" spans="4:61" ht="12.75">
      <c r="D13" s="6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6" t="s">
        <v>24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I13" s="34"/>
    </row>
    <row r="14" spans="4:61" ht="12.75">
      <c r="D14" s="7" t="s">
        <v>25</v>
      </c>
      <c r="E14" s="8" t="s">
        <v>26</v>
      </c>
      <c r="F14" s="9">
        <v>20</v>
      </c>
      <c r="G14" s="9">
        <v>6</v>
      </c>
      <c r="H14" s="9">
        <v>8</v>
      </c>
      <c r="I14" s="9">
        <v>7</v>
      </c>
      <c r="J14" s="9">
        <v>3</v>
      </c>
      <c r="K14" s="9">
        <v>4</v>
      </c>
      <c r="L14" s="9">
        <v>1</v>
      </c>
      <c r="M14" s="9">
        <v>8</v>
      </c>
      <c r="N14" s="9">
        <v>1</v>
      </c>
      <c r="O14" s="9">
        <v>4</v>
      </c>
      <c r="P14" s="9">
        <v>8</v>
      </c>
      <c r="Q14" s="9">
        <v>8</v>
      </c>
      <c r="R14" s="9">
        <v>5</v>
      </c>
      <c r="S14" s="9">
        <v>10</v>
      </c>
      <c r="T14" s="9">
        <v>15</v>
      </c>
      <c r="U14" s="9">
        <v>15</v>
      </c>
      <c r="V14" s="9">
        <v>6</v>
      </c>
      <c r="W14" s="9">
        <v>7</v>
      </c>
      <c r="X14" s="9">
        <v>7</v>
      </c>
      <c r="Y14" s="9">
        <v>7</v>
      </c>
      <c r="Z14" s="9">
        <v>8</v>
      </c>
      <c r="AA14" s="9">
        <v>3</v>
      </c>
      <c r="AB14" s="44"/>
      <c r="AC14" s="44"/>
      <c r="AD14" s="44"/>
      <c r="AE14" s="44"/>
      <c r="AF14" s="44"/>
      <c r="AG14" s="44"/>
      <c r="AH14" s="44"/>
      <c r="AI14" s="5"/>
      <c r="AJ14" s="7" t="s">
        <v>25</v>
      </c>
      <c r="AK14" s="8" t="s">
        <v>26</v>
      </c>
      <c r="AL14" s="36">
        <v>0.1941747572815534</v>
      </c>
      <c r="AM14" s="36">
        <v>0.06593406593406594</v>
      </c>
      <c r="AN14" s="36">
        <v>0.07079646017699115</v>
      </c>
      <c r="AO14" s="36">
        <v>0.07954545454545454</v>
      </c>
      <c r="AP14" s="36">
        <v>0.0379746835443038</v>
      </c>
      <c r="AQ14" s="36">
        <v>0.04081632653061224</v>
      </c>
      <c r="AR14" s="36">
        <v>0.014492753623188406</v>
      </c>
      <c r="AS14" s="36">
        <v>0.09195402298850575</v>
      </c>
      <c r="AT14" s="36">
        <v>0.00980392156862745</v>
      </c>
      <c r="AU14" s="36">
        <v>0.032520325203252036</v>
      </c>
      <c r="AV14" s="36">
        <v>0.06349206349206349</v>
      </c>
      <c r="AW14" s="36">
        <v>0.07207207207207207</v>
      </c>
      <c r="AX14" s="36">
        <v>0.03164556962025317</v>
      </c>
      <c r="AY14" s="36">
        <v>0.08264462809917356</v>
      </c>
      <c r="AZ14" s="36">
        <v>0.09615384615384616</v>
      </c>
      <c r="BA14" s="36">
        <v>0.10948905109489052</v>
      </c>
      <c r="BB14" s="36">
        <v>0.04195804195804196</v>
      </c>
      <c r="BC14" s="36">
        <v>0.05555555555555555</v>
      </c>
      <c r="BD14" s="36">
        <v>0.04861111111111111</v>
      </c>
      <c r="BE14" s="36">
        <v>0.059322033898305086</v>
      </c>
      <c r="BF14" s="36">
        <v>0.057971014492753624</v>
      </c>
      <c r="BG14" s="62">
        <v>0.020134228187919462</v>
      </c>
      <c r="BI14" s="34">
        <v>2</v>
      </c>
    </row>
    <row r="15" spans="4:61" ht="12.75">
      <c r="D15" s="7" t="s">
        <v>25</v>
      </c>
      <c r="E15" s="8" t="s">
        <v>27</v>
      </c>
      <c r="F15" s="9">
        <v>0</v>
      </c>
      <c r="G15" s="9">
        <v>3</v>
      </c>
      <c r="H15" s="9">
        <v>5</v>
      </c>
      <c r="I15" s="9">
        <v>2</v>
      </c>
      <c r="J15" s="9">
        <v>2</v>
      </c>
      <c r="K15" s="9">
        <v>2</v>
      </c>
      <c r="L15" s="9">
        <v>0</v>
      </c>
      <c r="M15" s="9">
        <v>2</v>
      </c>
      <c r="N15" s="9">
        <v>1</v>
      </c>
      <c r="O15" s="9">
        <v>3</v>
      </c>
      <c r="P15" s="9">
        <v>2</v>
      </c>
      <c r="Q15" s="9">
        <v>0</v>
      </c>
      <c r="R15" s="9">
        <v>3</v>
      </c>
      <c r="S15" s="9">
        <v>0</v>
      </c>
      <c r="T15" s="9">
        <v>3</v>
      </c>
      <c r="U15" s="9">
        <v>4</v>
      </c>
      <c r="V15" s="9">
        <v>2</v>
      </c>
      <c r="W15" s="9">
        <v>1</v>
      </c>
      <c r="X15" s="9">
        <v>4</v>
      </c>
      <c r="Y15" s="9">
        <v>1</v>
      </c>
      <c r="Z15" s="9">
        <v>7</v>
      </c>
      <c r="AA15" s="9">
        <v>2</v>
      </c>
      <c r="AB15" s="44"/>
      <c r="AC15" s="44"/>
      <c r="AD15" s="44"/>
      <c r="AE15" s="44"/>
      <c r="AF15" s="44"/>
      <c r="AG15" s="44"/>
      <c r="AH15" s="44"/>
      <c r="AI15" s="5"/>
      <c r="AJ15" s="7" t="s">
        <v>25</v>
      </c>
      <c r="AK15" s="8" t="s">
        <v>27</v>
      </c>
      <c r="AL15" s="36">
        <v>0</v>
      </c>
      <c r="AM15" s="36">
        <v>0.03296703296703297</v>
      </c>
      <c r="AN15" s="36">
        <v>0.04424778761061947</v>
      </c>
      <c r="AO15" s="36">
        <v>0.022727272727272728</v>
      </c>
      <c r="AP15" s="36">
        <v>0.02531645569620253</v>
      </c>
      <c r="AQ15" s="36">
        <v>0.02040816326530612</v>
      </c>
      <c r="AR15" s="36">
        <v>0</v>
      </c>
      <c r="AS15" s="36">
        <v>0.022988505747126436</v>
      </c>
      <c r="AT15" s="36">
        <v>0.00980392156862745</v>
      </c>
      <c r="AU15" s="36">
        <v>0.024390243902439025</v>
      </c>
      <c r="AV15" s="36">
        <v>0.015873015873015872</v>
      </c>
      <c r="AW15" s="36">
        <v>0</v>
      </c>
      <c r="AX15" s="36">
        <v>0.0189873417721519</v>
      </c>
      <c r="AY15" s="36">
        <v>0</v>
      </c>
      <c r="AZ15" s="36">
        <v>0.019230769230769232</v>
      </c>
      <c r="BA15" s="36">
        <v>0.029197080291970802</v>
      </c>
      <c r="BB15" s="36">
        <v>0.013986013986013986</v>
      </c>
      <c r="BC15" s="36">
        <v>0.007936507936507936</v>
      </c>
      <c r="BD15" s="36">
        <v>0.027777777777777776</v>
      </c>
      <c r="BE15" s="36">
        <v>0.00847457627118644</v>
      </c>
      <c r="BF15" s="36">
        <v>0.050724637681159424</v>
      </c>
      <c r="BG15" s="63">
        <v>0.01342281879194631</v>
      </c>
      <c r="BI15" s="34">
        <v>1.3</v>
      </c>
    </row>
    <row r="16" spans="4:61" ht="12.75">
      <c r="D16" s="7" t="s">
        <v>28</v>
      </c>
      <c r="E16" s="8" t="s">
        <v>29</v>
      </c>
      <c r="F16" s="9">
        <v>4</v>
      </c>
      <c r="G16" s="9">
        <v>4</v>
      </c>
      <c r="H16" s="9">
        <v>3</v>
      </c>
      <c r="I16" s="9">
        <v>5</v>
      </c>
      <c r="J16" s="9">
        <v>6</v>
      </c>
      <c r="K16" s="9">
        <v>12</v>
      </c>
      <c r="L16" s="9">
        <v>5</v>
      </c>
      <c r="M16" s="9">
        <v>4</v>
      </c>
      <c r="N16" s="9">
        <v>4</v>
      </c>
      <c r="O16" s="9">
        <v>11</v>
      </c>
      <c r="P16" s="9">
        <v>4</v>
      </c>
      <c r="Q16" s="9">
        <v>8</v>
      </c>
      <c r="R16" s="9">
        <v>8</v>
      </c>
      <c r="S16" s="9">
        <v>5</v>
      </c>
      <c r="T16" s="9">
        <v>8</v>
      </c>
      <c r="U16" s="9">
        <v>2</v>
      </c>
      <c r="V16" s="9">
        <v>8</v>
      </c>
      <c r="W16" s="9">
        <v>18</v>
      </c>
      <c r="X16" s="9">
        <v>14</v>
      </c>
      <c r="Y16" s="9">
        <v>6</v>
      </c>
      <c r="Z16" s="9">
        <v>17</v>
      </c>
      <c r="AA16" s="9">
        <v>13</v>
      </c>
      <c r="AB16" s="44"/>
      <c r="AC16" s="44"/>
      <c r="AD16" s="44"/>
      <c r="AE16" s="44"/>
      <c r="AF16" s="44"/>
      <c r="AG16" s="44"/>
      <c r="AH16" s="44"/>
      <c r="AI16" s="5"/>
      <c r="AJ16" s="7" t="s">
        <v>28</v>
      </c>
      <c r="AK16" s="8" t="s">
        <v>29</v>
      </c>
      <c r="AL16" s="36">
        <v>0.038834951456310676</v>
      </c>
      <c r="AM16" s="36">
        <v>0.04395604395604396</v>
      </c>
      <c r="AN16" s="36">
        <v>0.02654867256637168</v>
      </c>
      <c r="AO16" s="36">
        <v>0.056818181818181816</v>
      </c>
      <c r="AP16" s="36">
        <v>0.0759493670886076</v>
      </c>
      <c r="AQ16" s="36">
        <v>0.12244897959183673</v>
      </c>
      <c r="AR16" s="36">
        <v>0.07246376811594203</v>
      </c>
      <c r="AS16" s="36">
        <v>0.04597701149425287</v>
      </c>
      <c r="AT16" s="36">
        <v>0.0392156862745098</v>
      </c>
      <c r="AU16" s="36">
        <v>0.08943089430894309</v>
      </c>
      <c r="AV16" s="36">
        <v>0.031746031746031744</v>
      </c>
      <c r="AW16" s="36">
        <v>0.07207207207207207</v>
      </c>
      <c r="AX16" s="36">
        <v>0.05063291139240506</v>
      </c>
      <c r="AY16" s="36">
        <v>0.04132231404958678</v>
      </c>
      <c r="AZ16" s="36">
        <v>0.05128205128205128</v>
      </c>
      <c r="BA16" s="36">
        <v>0.014598540145985401</v>
      </c>
      <c r="BB16" s="36">
        <v>0.055944055944055944</v>
      </c>
      <c r="BC16" s="36">
        <v>0.14285714285714285</v>
      </c>
      <c r="BD16" s="36">
        <v>0.09722222222222222</v>
      </c>
      <c r="BE16" s="36">
        <v>0.05084745762711865</v>
      </c>
      <c r="BF16" s="36">
        <v>0.12318840579710146</v>
      </c>
      <c r="BG16" s="63">
        <v>0.087248322147651</v>
      </c>
      <c r="BI16" s="34">
        <v>8.7</v>
      </c>
    </row>
    <row r="17" spans="4:61" ht="12.75">
      <c r="D17" s="7" t="s">
        <v>30</v>
      </c>
      <c r="E17" s="8" t="s">
        <v>29</v>
      </c>
      <c r="F17" s="9">
        <v>1</v>
      </c>
      <c r="G17" s="9">
        <v>4</v>
      </c>
      <c r="H17" s="9">
        <v>1</v>
      </c>
      <c r="I17" s="9">
        <v>1</v>
      </c>
      <c r="J17" s="9">
        <v>1</v>
      </c>
      <c r="K17" s="9">
        <v>2</v>
      </c>
      <c r="L17" s="9">
        <v>2</v>
      </c>
      <c r="M17" s="9">
        <v>0</v>
      </c>
      <c r="N17" s="9">
        <v>1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0</v>
      </c>
      <c r="U17" s="9">
        <v>0</v>
      </c>
      <c r="V17" s="9">
        <v>0</v>
      </c>
      <c r="W17" s="9">
        <v>1</v>
      </c>
      <c r="X17" s="9">
        <v>0</v>
      </c>
      <c r="Y17" s="9">
        <v>0</v>
      </c>
      <c r="Z17" s="9">
        <v>1</v>
      </c>
      <c r="AA17" s="9">
        <v>8</v>
      </c>
      <c r="AB17" s="44"/>
      <c r="AC17" s="44"/>
      <c r="AD17" s="44"/>
      <c r="AE17" s="44"/>
      <c r="AF17" s="44"/>
      <c r="AG17" s="44"/>
      <c r="AH17" s="44"/>
      <c r="AI17" s="5"/>
      <c r="AJ17" s="7" t="s">
        <v>30</v>
      </c>
      <c r="AK17" s="8" t="s">
        <v>29</v>
      </c>
      <c r="AL17" s="36">
        <v>0.009708737864077669</v>
      </c>
      <c r="AM17" s="36">
        <v>0.04395604395604396</v>
      </c>
      <c r="AN17" s="36">
        <v>0.008849557522123894</v>
      </c>
      <c r="AO17" s="36">
        <v>0.011363636363636364</v>
      </c>
      <c r="AP17" s="36">
        <v>0.012658227848101266</v>
      </c>
      <c r="AQ17" s="36">
        <v>0.02040816326530612</v>
      </c>
      <c r="AR17" s="36">
        <v>0.028985507246376812</v>
      </c>
      <c r="AS17" s="36">
        <v>0</v>
      </c>
      <c r="AT17" s="36">
        <v>0.00980392156862745</v>
      </c>
      <c r="AU17" s="36">
        <v>0.016260162601626018</v>
      </c>
      <c r="AV17" s="36">
        <v>0.015873015873015872</v>
      </c>
      <c r="AW17" s="36">
        <v>0.009009009009009009</v>
      </c>
      <c r="AX17" s="36">
        <v>0.006329113924050633</v>
      </c>
      <c r="AY17" s="36">
        <v>0.008264462809917356</v>
      </c>
      <c r="AZ17" s="36">
        <v>0</v>
      </c>
      <c r="BA17" s="36">
        <v>0</v>
      </c>
      <c r="BB17" s="36">
        <v>0</v>
      </c>
      <c r="BC17" s="36">
        <v>0.007936507936507936</v>
      </c>
      <c r="BD17" s="36">
        <v>0</v>
      </c>
      <c r="BE17" s="36">
        <v>0</v>
      </c>
      <c r="BF17" s="36">
        <v>0.007246376811594203</v>
      </c>
      <c r="BG17" s="63">
        <v>0.05369127516778524</v>
      </c>
      <c r="BI17" s="34">
        <v>5.4</v>
      </c>
    </row>
    <row r="18" spans="4:61" ht="12.75">
      <c r="D18" s="7" t="s">
        <v>31</v>
      </c>
      <c r="E18" s="8" t="s">
        <v>29</v>
      </c>
      <c r="F18" s="9">
        <v>1</v>
      </c>
      <c r="G18" s="9">
        <v>2</v>
      </c>
      <c r="H18" s="9">
        <v>0</v>
      </c>
      <c r="I18" s="9">
        <v>2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2</v>
      </c>
      <c r="R18" s="9">
        <v>0</v>
      </c>
      <c r="S18" s="9">
        <v>1</v>
      </c>
      <c r="T18" s="9">
        <v>0</v>
      </c>
      <c r="U18" s="9">
        <v>1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44"/>
      <c r="AC18" s="44"/>
      <c r="AD18" s="44"/>
      <c r="AE18" s="44"/>
      <c r="AF18" s="44"/>
      <c r="AG18" s="44"/>
      <c r="AH18" s="44"/>
      <c r="AI18" s="5"/>
      <c r="AJ18" s="7" t="s">
        <v>31</v>
      </c>
      <c r="AK18" s="8" t="s">
        <v>29</v>
      </c>
      <c r="AL18" s="36">
        <v>0.009708737864077669</v>
      </c>
      <c r="AM18" s="36">
        <v>0.02197802197802198</v>
      </c>
      <c r="AN18" s="36">
        <v>0</v>
      </c>
      <c r="AO18" s="36">
        <v>0.022727272727272728</v>
      </c>
      <c r="AP18" s="36">
        <v>0</v>
      </c>
      <c r="AQ18" s="36">
        <v>0.01020408163265306</v>
      </c>
      <c r="AR18" s="36">
        <v>0</v>
      </c>
      <c r="AS18" s="36">
        <v>0.011494252873563218</v>
      </c>
      <c r="AT18" s="36">
        <v>0.00980392156862745</v>
      </c>
      <c r="AU18" s="36">
        <v>0.008130081300813009</v>
      </c>
      <c r="AV18" s="36">
        <v>0</v>
      </c>
      <c r="AW18" s="36">
        <v>0.018018018018018018</v>
      </c>
      <c r="AX18" s="36">
        <v>0</v>
      </c>
      <c r="AY18" s="36">
        <v>0.008264462809917356</v>
      </c>
      <c r="AZ18" s="36">
        <v>0</v>
      </c>
      <c r="BA18" s="36">
        <v>0.0072992700729927005</v>
      </c>
      <c r="BB18" s="36">
        <v>0</v>
      </c>
      <c r="BC18" s="36">
        <v>0</v>
      </c>
      <c r="BD18" s="36">
        <v>0.006944444444444444</v>
      </c>
      <c r="BE18" s="36">
        <v>0</v>
      </c>
      <c r="BF18" s="36">
        <v>0</v>
      </c>
      <c r="BG18" s="63">
        <v>0</v>
      </c>
      <c r="BI18" s="34"/>
    </row>
    <row r="19" spans="4:61" ht="12.75">
      <c r="D19" s="7" t="s">
        <v>60</v>
      </c>
      <c r="E19" s="8" t="s">
        <v>27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9">
        <v>4</v>
      </c>
      <c r="AB19" s="44"/>
      <c r="AC19" s="44"/>
      <c r="AD19" s="44"/>
      <c r="AE19" s="44"/>
      <c r="AF19" s="44"/>
      <c r="AG19" s="44"/>
      <c r="AH19" s="44"/>
      <c r="AI19" s="5"/>
      <c r="AJ19" s="49" t="s">
        <v>60</v>
      </c>
      <c r="AK19" s="50" t="s">
        <v>27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63">
        <v>0.02684563758389262</v>
      </c>
      <c r="BI19" s="34">
        <v>2.7</v>
      </c>
    </row>
    <row r="20" spans="4:61" ht="12.75">
      <c r="D20" s="7" t="s">
        <v>65</v>
      </c>
      <c r="E20" s="8" t="s">
        <v>27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</v>
      </c>
      <c r="AA20" s="44">
        <v>0</v>
      </c>
      <c r="AB20" s="44"/>
      <c r="AC20" s="44"/>
      <c r="AD20" s="44"/>
      <c r="AE20" s="44"/>
      <c r="AF20" s="44"/>
      <c r="AG20" s="44"/>
      <c r="AH20" s="44"/>
      <c r="AI20" s="5"/>
      <c r="AJ20" s="45"/>
      <c r="AK20" s="46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63"/>
      <c r="BI20" s="34"/>
    </row>
    <row r="21" spans="4:61" ht="12.75">
      <c r="D21" s="5"/>
      <c r="E21" s="11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4"/>
      <c r="AB21" s="44"/>
      <c r="AC21" s="44"/>
      <c r="AD21" s="44"/>
      <c r="AE21" s="44"/>
      <c r="AF21" s="44"/>
      <c r="AG21" s="44"/>
      <c r="AH21" s="44"/>
      <c r="AI21" s="5"/>
      <c r="AJ21" s="48"/>
      <c r="AK21" s="52"/>
      <c r="AL21" s="53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63"/>
      <c r="BI21" s="34"/>
    </row>
    <row r="22" spans="4:61" ht="12.75">
      <c r="D22" s="6" t="s">
        <v>57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 t="s">
        <v>57</v>
      </c>
      <c r="AK22" s="11"/>
      <c r="AL22" s="12"/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63">
        <v>0</v>
      </c>
      <c r="BI22" s="34"/>
    </row>
    <row r="23" spans="4:61" ht="12.75">
      <c r="D23" s="7" t="s">
        <v>32</v>
      </c>
      <c r="E23" s="8" t="s">
        <v>27</v>
      </c>
      <c r="F23" s="9">
        <v>30</v>
      </c>
      <c r="G23" s="9">
        <v>22</v>
      </c>
      <c r="H23" s="9">
        <v>36</v>
      </c>
      <c r="I23" s="9">
        <v>29</v>
      </c>
      <c r="J23" s="9">
        <v>12</v>
      </c>
      <c r="K23" s="9">
        <v>31</v>
      </c>
      <c r="L23" s="9">
        <v>21</v>
      </c>
      <c r="M23" s="9">
        <v>21</v>
      </c>
      <c r="N23" s="9">
        <v>52</v>
      </c>
      <c r="O23" s="9">
        <v>38</v>
      </c>
      <c r="P23" s="9">
        <v>52</v>
      </c>
      <c r="Q23" s="9">
        <v>45</v>
      </c>
      <c r="R23" s="9">
        <v>63</v>
      </c>
      <c r="S23" s="9">
        <v>55</v>
      </c>
      <c r="T23" s="9">
        <v>49</v>
      </c>
      <c r="U23" s="9">
        <v>60</v>
      </c>
      <c r="V23" s="9">
        <v>53</v>
      </c>
      <c r="W23" s="9">
        <v>38</v>
      </c>
      <c r="X23" s="9">
        <v>63</v>
      </c>
      <c r="Y23" s="9">
        <v>54</v>
      </c>
      <c r="Z23" s="9">
        <v>40</v>
      </c>
      <c r="AA23" s="9">
        <v>36</v>
      </c>
      <c r="AB23" s="44"/>
      <c r="AC23" s="44"/>
      <c r="AD23" s="44"/>
      <c r="AE23" s="44"/>
      <c r="AF23" s="44"/>
      <c r="AG23" s="44"/>
      <c r="AH23" s="44"/>
      <c r="AI23" s="5"/>
      <c r="AJ23" s="7" t="s">
        <v>32</v>
      </c>
      <c r="AK23" s="8" t="s">
        <v>27</v>
      </c>
      <c r="AL23" s="36">
        <v>0.2912621359223301</v>
      </c>
      <c r="AM23" s="36">
        <v>0.24175824175824176</v>
      </c>
      <c r="AN23" s="36">
        <v>0.3185840707964602</v>
      </c>
      <c r="AO23" s="36">
        <v>0.32954545454545453</v>
      </c>
      <c r="AP23" s="36">
        <v>0.1518987341772152</v>
      </c>
      <c r="AQ23" s="36">
        <v>0.3163265306122449</v>
      </c>
      <c r="AR23" s="36">
        <v>0.30434782608695654</v>
      </c>
      <c r="AS23" s="36">
        <v>0.2413793103448276</v>
      </c>
      <c r="AT23" s="36">
        <v>0.5098039215686274</v>
      </c>
      <c r="AU23" s="36">
        <v>0.3089430894308943</v>
      </c>
      <c r="AV23" s="36">
        <v>0.4126984126984127</v>
      </c>
      <c r="AW23" s="36">
        <v>0.40540540540540543</v>
      </c>
      <c r="AX23" s="36">
        <v>0.3987341772151899</v>
      </c>
      <c r="AY23" s="36">
        <v>0.45454545454545453</v>
      </c>
      <c r="AZ23" s="36">
        <v>0.3141025641025641</v>
      </c>
      <c r="BA23" s="36">
        <v>0.43795620437956206</v>
      </c>
      <c r="BB23" s="36">
        <v>0.3706293706293706</v>
      </c>
      <c r="BC23" s="36">
        <v>0.30158730158730157</v>
      </c>
      <c r="BD23" s="36">
        <v>0.4375</v>
      </c>
      <c r="BE23" s="36">
        <v>0.4576271186440678</v>
      </c>
      <c r="BF23" s="36">
        <v>0.2898550724637681</v>
      </c>
      <c r="BG23" s="63">
        <v>0.24161073825503357</v>
      </c>
      <c r="BI23" s="34">
        <v>24.2</v>
      </c>
    </row>
    <row r="24" spans="4:61" ht="12.75">
      <c r="D24" s="7" t="s">
        <v>33</v>
      </c>
      <c r="E24" s="8" t="s">
        <v>27</v>
      </c>
      <c r="F24" s="9">
        <v>23</v>
      </c>
      <c r="G24" s="9">
        <v>26</v>
      </c>
      <c r="H24" s="9">
        <v>24</v>
      </c>
      <c r="I24" s="9">
        <v>10</v>
      </c>
      <c r="J24" s="9">
        <v>13</v>
      </c>
      <c r="K24" s="9">
        <v>8</v>
      </c>
      <c r="L24" s="9">
        <v>7</v>
      </c>
      <c r="M24" s="9">
        <v>14</v>
      </c>
      <c r="N24" s="9">
        <v>12</v>
      </c>
      <c r="O24" s="9">
        <v>21</v>
      </c>
      <c r="P24" s="9">
        <v>11</v>
      </c>
      <c r="Q24" s="9">
        <v>17</v>
      </c>
      <c r="R24" s="9">
        <v>32</v>
      </c>
      <c r="S24" s="9">
        <v>18</v>
      </c>
      <c r="T24" s="9">
        <v>24</v>
      </c>
      <c r="U24" s="9">
        <v>18</v>
      </c>
      <c r="V24" s="9">
        <v>32</v>
      </c>
      <c r="W24" s="9">
        <v>14</v>
      </c>
      <c r="X24" s="9">
        <v>10</v>
      </c>
      <c r="Y24" s="9">
        <v>2</v>
      </c>
      <c r="Z24" s="9">
        <v>15</v>
      </c>
      <c r="AA24" s="9">
        <v>26</v>
      </c>
      <c r="AB24" s="44"/>
      <c r="AC24" s="44"/>
      <c r="AD24" s="44"/>
      <c r="AE24" s="44"/>
      <c r="AF24" s="44"/>
      <c r="AG24" s="44"/>
      <c r="AH24" s="44"/>
      <c r="AI24" s="5"/>
      <c r="AJ24" s="7" t="s">
        <v>33</v>
      </c>
      <c r="AK24" s="8" t="s">
        <v>27</v>
      </c>
      <c r="AL24" s="36">
        <v>0.22330097087378642</v>
      </c>
      <c r="AM24" s="36">
        <v>0.2857142857142857</v>
      </c>
      <c r="AN24" s="36">
        <v>0.21238938053097345</v>
      </c>
      <c r="AO24" s="36">
        <v>0.11363636363636363</v>
      </c>
      <c r="AP24" s="36">
        <v>0.16455696202531644</v>
      </c>
      <c r="AQ24" s="36">
        <v>0.08163265306122448</v>
      </c>
      <c r="AR24" s="36">
        <v>0.10144927536231885</v>
      </c>
      <c r="AS24" s="36">
        <v>0.16091954022988506</v>
      </c>
      <c r="AT24" s="36">
        <v>0.11764705882352941</v>
      </c>
      <c r="AU24" s="36">
        <v>0.17073170731707318</v>
      </c>
      <c r="AV24" s="36">
        <v>0.0873015873015873</v>
      </c>
      <c r="AW24" s="36">
        <v>0.15315315315315314</v>
      </c>
      <c r="AX24" s="36">
        <v>0.20253164556962025</v>
      </c>
      <c r="AY24" s="36">
        <v>0.1487603305785124</v>
      </c>
      <c r="AZ24" s="36">
        <v>0.15384615384615385</v>
      </c>
      <c r="BA24" s="36">
        <v>0.13138686131386862</v>
      </c>
      <c r="BB24" s="36">
        <v>0.22377622377622378</v>
      </c>
      <c r="BC24" s="36">
        <v>0.1111111111111111</v>
      </c>
      <c r="BD24" s="36">
        <v>0.06944444444444445</v>
      </c>
      <c r="BE24" s="36">
        <v>0.01694915254237288</v>
      </c>
      <c r="BF24" s="36">
        <v>0.10869565217391304</v>
      </c>
      <c r="BG24" s="63">
        <v>0.174496644295302</v>
      </c>
      <c r="BI24" s="34">
        <v>17.4</v>
      </c>
    </row>
    <row r="25" spans="4:61" ht="12.75">
      <c r="D25" s="7" t="s">
        <v>34</v>
      </c>
      <c r="E25" s="8" t="s">
        <v>27</v>
      </c>
      <c r="F25" s="9">
        <v>6</v>
      </c>
      <c r="G25" s="9">
        <v>10</v>
      </c>
      <c r="H25" s="9">
        <v>12</v>
      </c>
      <c r="I25" s="9">
        <v>7</v>
      </c>
      <c r="J25" s="9">
        <v>15</v>
      </c>
      <c r="K25" s="9">
        <v>15</v>
      </c>
      <c r="L25" s="9">
        <v>19</v>
      </c>
      <c r="M25" s="9">
        <v>19</v>
      </c>
      <c r="N25" s="9">
        <v>8</v>
      </c>
      <c r="O25" s="9">
        <v>15</v>
      </c>
      <c r="P25" s="9">
        <v>2</v>
      </c>
      <c r="Q25" s="9">
        <v>3</v>
      </c>
      <c r="R25" s="9">
        <v>6</v>
      </c>
      <c r="S25" s="9">
        <v>4</v>
      </c>
      <c r="T25" s="9">
        <v>3</v>
      </c>
      <c r="U25" s="9">
        <v>6</v>
      </c>
      <c r="V25" s="9">
        <v>5</v>
      </c>
      <c r="W25" s="9">
        <v>2</v>
      </c>
      <c r="X25" s="13" t="s">
        <v>35</v>
      </c>
      <c r="Y25" s="9">
        <v>2</v>
      </c>
      <c r="Z25" s="9">
        <v>3</v>
      </c>
      <c r="AA25" s="9">
        <v>1</v>
      </c>
      <c r="AB25" s="44"/>
      <c r="AC25" s="44"/>
      <c r="AD25" s="44"/>
      <c r="AE25" s="44"/>
      <c r="AF25" s="44"/>
      <c r="AG25" s="44"/>
      <c r="AH25" s="44"/>
      <c r="AI25" s="5"/>
      <c r="AJ25" s="7" t="s">
        <v>34</v>
      </c>
      <c r="AK25" s="8" t="s">
        <v>27</v>
      </c>
      <c r="AL25" s="36">
        <v>0.05825242718446602</v>
      </c>
      <c r="AM25" s="36">
        <v>0.10989010989010989</v>
      </c>
      <c r="AN25" s="36">
        <v>0.10619469026548672</v>
      </c>
      <c r="AO25" s="36">
        <v>0.07954545454545454</v>
      </c>
      <c r="AP25" s="36">
        <v>0.189873417721519</v>
      </c>
      <c r="AQ25" s="36">
        <v>0.15306122448979592</v>
      </c>
      <c r="AR25" s="36">
        <v>0.2753623188405797</v>
      </c>
      <c r="AS25" s="36">
        <v>0.21839080459770116</v>
      </c>
      <c r="AT25" s="36">
        <v>0.0784313725490196</v>
      </c>
      <c r="AU25" s="36">
        <v>0.12195121951219512</v>
      </c>
      <c r="AV25" s="36">
        <v>0.015873015873015872</v>
      </c>
      <c r="AW25" s="36">
        <v>0.02702702702702703</v>
      </c>
      <c r="AX25" s="36">
        <v>0.0379746835443038</v>
      </c>
      <c r="AY25" s="36">
        <v>0.03305785123966942</v>
      </c>
      <c r="AZ25" s="36">
        <v>0.019230769230769232</v>
      </c>
      <c r="BA25" s="36">
        <v>0.043795620437956206</v>
      </c>
      <c r="BB25" s="36">
        <v>0.03496503496503497</v>
      </c>
      <c r="BC25" s="36">
        <v>0.015873015873015872</v>
      </c>
      <c r="BD25" s="36" t="s">
        <v>58</v>
      </c>
      <c r="BE25" s="36">
        <v>0.01694915254237288</v>
      </c>
      <c r="BF25" s="36">
        <v>0.021739130434782608</v>
      </c>
      <c r="BG25" s="63">
        <v>0.006711409395973155</v>
      </c>
      <c r="BI25" s="34">
        <v>0.7</v>
      </c>
    </row>
    <row r="26" spans="4:61" ht="12.75">
      <c r="D26" s="7" t="s">
        <v>36</v>
      </c>
      <c r="E26" s="8" t="s">
        <v>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9">
        <v>19</v>
      </c>
      <c r="Q26" s="9">
        <v>12</v>
      </c>
      <c r="R26" s="9">
        <v>19</v>
      </c>
      <c r="S26" s="9">
        <v>18</v>
      </c>
      <c r="T26" s="9">
        <v>25</v>
      </c>
      <c r="U26" s="9">
        <v>22</v>
      </c>
      <c r="V26" s="9">
        <v>23</v>
      </c>
      <c r="W26" s="9">
        <v>26</v>
      </c>
      <c r="X26" s="9">
        <v>27</v>
      </c>
      <c r="Y26" s="9">
        <v>29</v>
      </c>
      <c r="Z26" s="9">
        <v>30</v>
      </c>
      <c r="AA26" s="9">
        <v>31</v>
      </c>
      <c r="AB26" s="44"/>
      <c r="AC26" s="44"/>
      <c r="AD26" s="44"/>
      <c r="AE26" s="44"/>
      <c r="AF26" s="44"/>
      <c r="AG26" s="44"/>
      <c r="AH26" s="44"/>
      <c r="AI26" s="5"/>
      <c r="AJ26" s="7" t="s">
        <v>36</v>
      </c>
      <c r="AK26" s="8" t="s">
        <v>37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0.15079365079365079</v>
      </c>
      <c r="AW26" s="36">
        <v>0.10810810810810811</v>
      </c>
      <c r="AX26" s="36">
        <v>0.12025316455696203</v>
      </c>
      <c r="AY26" s="36">
        <v>0.1487603305785124</v>
      </c>
      <c r="AZ26" s="36">
        <v>0.16025641025641027</v>
      </c>
      <c r="BA26" s="36">
        <v>0.16058394160583941</v>
      </c>
      <c r="BB26" s="36">
        <v>0.16083916083916083</v>
      </c>
      <c r="BC26" s="36">
        <v>0.20634920634920634</v>
      </c>
      <c r="BD26" s="36">
        <v>0.1875</v>
      </c>
      <c r="BE26" s="36">
        <v>0.2457627118644068</v>
      </c>
      <c r="BF26" s="36">
        <v>0.21739130434782608</v>
      </c>
      <c r="BG26" s="63">
        <v>0.2080536912751678</v>
      </c>
      <c r="BI26" s="34">
        <v>20.8</v>
      </c>
    </row>
    <row r="27" spans="4:61" ht="12.75">
      <c r="D27" s="5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"/>
      <c r="AL27" s="12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63"/>
      <c r="BI27" s="34"/>
    </row>
    <row r="28" spans="4:61" ht="12.75">
      <c r="D28" s="6" t="s">
        <v>38</v>
      </c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 t="s">
        <v>38</v>
      </c>
      <c r="AK28" s="11"/>
      <c r="AL28" s="12"/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63">
        <v>0</v>
      </c>
      <c r="BI28" s="34"/>
    </row>
    <row r="29" spans="4:61" ht="12.75">
      <c r="D29" s="7" t="s">
        <v>39</v>
      </c>
      <c r="E29" s="8" t="s">
        <v>37</v>
      </c>
      <c r="F29" s="9">
        <v>6</v>
      </c>
      <c r="G29" s="9">
        <v>7</v>
      </c>
      <c r="H29" s="9">
        <v>5</v>
      </c>
      <c r="I29" s="9">
        <v>6</v>
      </c>
      <c r="J29" s="9">
        <v>7</v>
      </c>
      <c r="K29" s="9">
        <v>6</v>
      </c>
      <c r="L29" s="9">
        <v>2</v>
      </c>
      <c r="M29" s="9">
        <v>3</v>
      </c>
      <c r="N29" s="9">
        <v>4</v>
      </c>
      <c r="O29" s="9">
        <v>3</v>
      </c>
      <c r="P29" s="9">
        <v>6</v>
      </c>
      <c r="Q29" s="9">
        <v>2</v>
      </c>
      <c r="R29" s="9">
        <v>5</v>
      </c>
      <c r="S29" s="9">
        <v>2</v>
      </c>
      <c r="T29" s="9">
        <v>8</v>
      </c>
      <c r="U29" s="9">
        <v>3</v>
      </c>
      <c r="V29" s="9">
        <v>10</v>
      </c>
      <c r="W29" s="9">
        <v>10</v>
      </c>
      <c r="X29" s="9">
        <v>6</v>
      </c>
      <c r="Y29" s="9">
        <v>5</v>
      </c>
      <c r="Z29" s="9">
        <v>6</v>
      </c>
      <c r="AA29" s="9">
        <v>4</v>
      </c>
      <c r="AB29" s="44"/>
      <c r="AC29" s="44"/>
      <c r="AD29" s="44"/>
      <c r="AE29" s="44"/>
      <c r="AF29" s="44"/>
      <c r="AG29" s="44"/>
      <c r="AH29" s="44"/>
      <c r="AI29" s="5"/>
      <c r="AJ29" s="7" t="s">
        <v>39</v>
      </c>
      <c r="AK29" s="8" t="s">
        <v>37</v>
      </c>
      <c r="AL29" s="36">
        <v>0.05825242718446602</v>
      </c>
      <c r="AM29" s="36">
        <v>0.07692307692307693</v>
      </c>
      <c r="AN29" s="36">
        <v>0.04424778761061947</v>
      </c>
      <c r="AO29" s="36">
        <v>0.06818181818181818</v>
      </c>
      <c r="AP29" s="36">
        <v>0.08860759493670886</v>
      </c>
      <c r="AQ29" s="36">
        <v>0.061224489795918366</v>
      </c>
      <c r="AR29" s="36">
        <v>0.028985507246376812</v>
      </c>
      <c r="AS29" s="36">
        <v>0.034482758620689655</v>
      </c>
      <c r="AT29" s="36">
        <v>0.0392156862745098</v>
      </c>
      <c r="AU29" s="36">
        <v>0.024390243902439025</v>
      </c>
      <c r="AV29" s="36">
        <v>0.047619047619047616</v>
      </c>
      <c r="AW29" s="36">
        <v>0.018018018018018018</v>
      </c>
      <c r="AX29" s="36">
        <v>0.03164556962025317</v>
      </c>
      <c r="AY29" s="36">
        <v>0.01652892561983471</v>
      </c>
      <c r="AZ29" s="36">
        <v>0.05128205128205128</v>
      </c>
      <c r="BA29" s="36">
        <v>0.021897810218978103</v>
      </c>
      <c r="BB29" s="36">
        <v>0.06993006993006994</v>
      </c>
      <c r="BC29" s="36">
        <v>0.07936507936507936</v>
      </c>
      <c r="BD29" s="36">
        <v>0.041666666666666664</v>
      </c>
      <c r="BE29" s="36">
        <v>0.0423728813559322</v>
      </c>
      <c r="BF29" s="36">
        <v>0.043478260869565216</v>
      </c>
      <c r="BG29" s="63">
        <v>0.02684563758389262</v>
      </c>
      <c r="BI29" s="34">
        <v>2.7</v>
      </c>
    </row>
    <row r="30" spans="4:61" ht="12.75" hidden="1">
      <c r="D30" s="7" t="s">
        <v>39</v>
      </c>
      <c r="E30" s="8" t="s">
        <v>27</v>
      </c>
      <c r="F30" s="9">
        <v>1</v>
      </c>
      <c r="G30" s="9">
        <v>2</v>
      </c>
      <c r="H30" s="9">
        <v>2</v>
      </c>
      <c r="I30" s="9">
        <v>1</v>
      </c>
      <c r="J30" s="9">
        <v>1</v>
      </c>
      <c r="K30" s="9">
        <v>3</v>
      </c>
      <c r="L30" s="9">
        <v>1</v>
      </c>
      <c r="M30" s="9">
        <v>1</v>
      </c>
      <c r="N30" s="9">
        <v>1</v>
      </c>
      <c r="O30" s="9">
        <v>4</v>
      </c>
      <c r="P30" s="9">
        <v>2</v>
      </c>
      <c r="Q30" s="9">
        <v>1</v>
      </c>
      <c r="R30" s="9">
        <v>0</v>
      </c>
      <c r="S30" s="9">
        <v>0</v>
      </c>
      <c r="T30" s="9">
        <v>0</v>
      </c>
      <c r="U30" s="9">
        <v>0</v>
      </c>
      <c r="V30" s="13" t="s">
        <v>35</v>
      </c>
      <c r="W30" s="13" t="s">
        <v>35</v>
      </c>
      <c r="X30" s="13" t="s">
        <v>35</v>
      </c>
      <c r="Y30" s="13" t="s">
        <v>35</v>
      </c>
      <c r="Z30" s="13" t="s">
        <v>35</v>
      </c>
      <c r="AA30" s="13" t="s">
        <v>35</v>
      </c>
      <c r="AB30" s="65"/>
      <c r="AC30" s="65"/>
      <c r="AD30" s="65"/>
      <c r="AE30" s="65"/>
      <c r="AF30" s="65"/>
      <c r="AG30" s="65"/>
      <c r="AH30" s="65"/>
      <c r="AI30" s="5"/>
      <c r="AJ30" s="7" t="s">
        <v>39</v>
      </c>
      <c r="AK30" s="8" t="s">
        <v>27</v>
      </c>
      <c r="AL30" s="36">
        <v>0.009708737864077669</v>
      </c>
      <c r="AM30" s="36">
        <v>0.02197802197802198</v>
      </c>
      <c r="AN30" s="36">
        <v>0.017699115044247787</v>
      </c>
      <c r="AO30" s="36">
        <v>0.011363636363636364</v>
      </c>
      <c r="AP30" s="36">
        <v>0.012658227848101266</v>
      </c>
      <c r="AQ30" s="36">
        <v>0.030612244897959183</v>
      </c>
      <c r="AR30" s="36">
        <v>0.014492753623188406</v>
      </c>
      <c r="AS30" s="36">
        <v>0.011494252873563218</v>
      </c>
      <c r="AT30" s="36">
        <v>0.00980392156862745</v>
      </c>
      <c r="AU30" s="36">
        <v>0.032520325203252036</v>
      </c>
      <c r="AV30" s="36">
        <v>0.015873015873015872</v>
      </c>
      <c r="AW30" s="36">
        <v>0.009009009009009009</v>
      </c>
      <c r="AX30" s="36">
        <v>0</v>
      </c>
      <c r="AY30" s="36">
        <v>0</v>
      </c>
      <c r="AZ30" s="36">
        <v>0</v>
      </c>
      <c r="BA30" s="36">
        <v>0</v>
      </c>
      <c r="BB30" s="36"/>
      <c r="BC30" s="36"/>
      <c r="BD30" s="36"/>
      <c r="BE30" s="36"/>
      <c r="BF30" s="36"/>
      <c r="BG30" s="63" t="e">
        <v>#VALUE!</v>
      </c>
      <c r="BI30" s="34"/>
    </row>
    <row r="31" spans="4:61" ht="12.75">
      <c r="D31" s="7" t="s">
        <v>40</v>
      </c>
      <c r="E31" s="8" t="s">
        <v>37</v>
      </c>
      <c r="F31" s="9">
        <v>0</v>
      </c>
      <c r="G31" s="9">
        <v>1</v>
      </c>
      <c r="H31" s="9">
        <v>1</v>
      </c>
      <c r="I31" s="9">
        <v>4</v>
      </c>
      <c r="J31" s="9">
        <v>1</v>
      </c>
      <c r="K31" s="9">
        <v>0</v>
      </c>
      <c r="L31" s="9">
        <v>1</v>
      </c>
      <c r="M31" s="9">
        <v>1</v>
      </c>
      <c r="N31" s="9">
        <v>0</v>
      </c>
      <c r="O31" s="9">
        <v>2</v>
      </c>
      <c r="P31" s="9">
        <v>0</v>
      </c>
      <c r="Q31" s="9">
        <v>0</v>
      </c>
      <c r="R31" s="9">
        <v>2</v>
      </c>
      <c r="S31" s="9">
        <v>1</v>
      </c>
      <c r="T31" s="9">
        <v>1</v>
      </c>
      <c r="U31" s="9">
        <v>0</v>
      </c>
      <c r="V31" s="9">
        <v>0</v>
      </c>
      <c r="W31" s="9">
        <v>2</v>
      </c>
      <c r="X31" s="9">
        <v>0</v>
      </c>
      <c r="Y31" s="9">
        <v>1</v>
      </c>
      <c r="Z31" s="9">
        <v>0</v>
      </c>
      <c r="AA31" s="9">
        <v>0</v>
      </c>
      <c r="AB31" s="44"/>
      <c r="AC31" s="44"/>
      <c r="AD31" s="44"/>
      <c r="AE31" s="44"/>
      <c r="AF31" s="44"/>
      <c r="AG31" s="44"/>
      <c r="AH31" s="44"/>
      <c r="AI31" s="5"/>
      <c r="AJ31" s="7" t="s">
        <v>40</v>
      </c>
      <c r="AK31" s="8" t="s">
        <v>37</v>
      </c>
      <c r="AL31" s="36">
        <v>0</v>
      </c>
      <c r="AM31" s="36">
        <v>0.01098901098901099</v>
      </c>
      <c r="AN31" s="36">
        <v>0.008849557522123894</v>
      </c>
      <c r="AO31" s="36">
        <v>0.045454545454545456</v>
      </c>
      <c r="AP31" s="36">
        <v>0.012658227848101266</v>
      </c>
      <c r="AQ31" s="36">
        <v>0</v>
      </c>
      <c r="AR31" s="36">
        <v>0.014492753623188406</v>
      </c>
      <c r="AS31" s="36">
        <v>0.011494252873563218</v>
      </c>
      <c r="AT31" s="36">
        <v>0</v>
      </c>
      <c r="AU31" s="36">
        <v>0.016260162601626018</v>
      </c>
      <c r="AV31" s="36">
        <v>0</v>
      </c>
      <c r="AW31" s="36">
        <v>0</v>
      </c>
      <c r="AX31" s="36">
        <v>0.012658227848101266</v>
      </c>
      <c r="AY31" s="36">
        <v>0.008264462809917356</v>
      </c>
      <c r="AZ31" s="36">
        <v>0.00641025641025641</v>
      </c>
      <c r="BA31" s="36">
        <v>0</v>
      </c>
      <c r="BB31" s="36">
        <v>0</v>
      </c>
      <c r="BC31" s="36">
        <v>0.015873015873015872</v>
      </c>
      <c r="BD31" s="36">
        <v>0</v>
      </c>
      <c r="BE31" s="36">
        <v>0.00847457627118644</v>
      </c>
      <c r="BF31" s="36">
        <v>0</v>
      </c>
      <c r="BG31" s="63">
        <v>0</v>
      </c>
      <c r="BI31" s="34"/>
    </row>
    <row r="32" spans="4:61" ht="12.75">
      <c r="D32" s="7" t="s">
        <v>40</v>
      </c>
      <c r="E32" s="8" t="s">
        <v>27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13" t="s">
        <v>35</v>
      </c>
      <c r="W32" s="13" t="s">
        <v>35</v>
      </c>
      <c r="X32" s="13" t="s">
        <v>35</v>
      </c>
      <c r="Y32" s="13" t="s">
        <v>35</v>
      </c>
      <c r="Z32" s="13" t="s">
        <v>35</v>
      </c>
      <c r="AA32" s="13" t="s">
        <v>35</v>
      </c>
      <c r="AB32" s="65"/>
      <c r="AC32" s="65"/>
      <c r="AD32" s="65"/>
      <c r="AE32" s="65"/>
      <c r="AF32" s="65"/>
      <c r="AG32" s="65"/>
      <c r="AH32" s="65"/>
      <c r="AI32" s="5"/>
      <c r="AJ32" s="7" t="s">
        <v>40</v>
      </c>
      <c r="AK32" s="8" t="s">
        <v>27</v>
      </c>
      <c r="AL32" s="36">
        <v>0</v>
      </c>
      <c r="AM32" s="36">
        <v>0.01098901098901099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0.00980392156862745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0.00641025641025641</v>
      </c>
      <c r="BA32" s="36">
        <v>0</v>
      </c>
      <c r="BB32" s="36"/>
      <c r="BC32" s="36"/>
      <c r="BD32" s="36"/>
      <c r="BE32" s="36"/>
      <c r="BF32" s="36"/>
      <c r="BG32" s="63" t="s">
        <v>58</v>
      </c>
      <c r="BI32" s="34"/>
    </row>
    <row r="33" spans="4:61" ht="12.75" hidden="1">
      <c r="D33" s="7" t="s">
        <v>41</v>
      </c>
      <c r="E33" s="8" t="s">
        <v>37</v>
      </c>
      <c r="F33" s="9">
        <v>3</v>
      </c>
      <c r="G33" s="9">
        <v>1</v>
      </c>
      <c r="H33" s="9">
        <v>5</v>
      </c>
      <c r="I33" s="9">
        <v>1</v>
      </c>
      <c r="J33" s="9">
        <v>0</v>
      </c>
      <c r="K33" s="9">
        <v>2</v>
      </c>
      <c r="L33" s="9">
        <v>2</v>
      </c>
      <c r="M33" s="9">
        <v>2</v>
      </c>
      <c r="N33" s="9">
        <v>0</v>
      </c>
      <c r="O33" s="9">
        <v>2</v>
      </c>
      <c r="P33" s="9">
        <v>2</v>
      </c>
      <c r="Q33" s="9">
        <v>1</v>
      </c>
      <c r="R33" s="13" t="s">
        <v>35</v>
      </c>
      <c r="S33" s="13" t="s">
        <v>35</v>
      </c>
      <c r="T33" s="13" t="s">
        <v>35</v>
      </c>
      <c r="U33" s="13" t="s">
        <v>35</v>
      </c>
      <c r="V33" s="13" t="s">
        <v>35</v>
      </c>
      <c r="W33" s="13" t="s">
        <v>35</v>
      </c>
      <c r="X33" s="13" t="s">
        <v>35</v>
      </c>
      <c r="Y33" s="13" t="s">
        <v>35</v>
      </c>
      <c r="Z33" s="13" t="s">
        <v>35</v>
      </c>
      <c r="AA33" s="13" t="s">
        <v>35</v>
      </c>
      <c r="AB33" s="65"/>
      <c r="AC33" s="65"/>
      <c r="AD33" s="65"/>
      <c r="AE33" s="65"/>
      <c r="AF33" s="65"/>
      <c r="AG33" s="65"/>
      <c r="AH33" s="65"/>
      <c r="AI33" s="5"/>
      <c r="AJ33" s="7" t="s">
        <v>41</v>
      </c>
      <c r="AK33" s="8" t="s">
        <v>37</v>
      </c>
      <c r="AL33" s="36">
        <v>0.02912621359223301</v>
      </c>
      <c r="AM33" s="36">
        <v>0.01098901098901099</v>
      </c>
      <c r="AN33" s="36">
        <v>0.04424778761061947</v>
      </c>
      <c r="AO33" s="36">
        <v>0.011363636363636364</v>
      </c>
      <c r="AP33" s="36">
        <v>0</v>
      </c>
      <c r="AQ33" s="36">
        <v>0.02040816326530612</v>
      </c>
      <c r="AR33" s="36">
        <v>0.028985507246376812</v>
      </c>
      <c r="AS33" s="36">
        <v>0.022988505747126436</v>
      </c>
      <c r="AT33" s="36">
        <v>0</v>
      </c>
      <c r="AU33" s="36">
        <v>0.016260162601626018</v>
      </c>
      <c r="AV33" s="36">
        <v>0.015873015873015872</v>
      </c>
      <c r="AW33" s="36">
        <v>0.009009009009009009</v>
      </c>
      <c r="AX33" s="36"/>
      <c r="AY33" s="36"/>
      <c r="AZ33" s="36"/>
      <c r="BA33" s="36"/>
      <c r="BB33" s="36"/>
      <c r="BC33" s="36"/>
      <c r="BD33" s="36"/>
      <c r="BE33" s="36"/>
      <c r="BF33" s="36"/>
      <c r="BG33" s="63" t="e">
        <v>#VALUE!</v>
      </c>
      <c r="BI33" s="34"/>
    </row>
    <row r="34" spans="4:61" ht="12.75" hidden="1">
      <c r="D34" s="7" t="s">
        <v>42</v>
      </c>
      <c r="E34" s="8" t="s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13" t="s">
        <v>35</v>
      </c>
      <c r="V34" s="13" t="s">
        <v>35</v>
      </c>
      <c r="W34" s="13" t="s">
        <v>35</v>
      </c>
      <c r="X34" s="13" t="s">
        <v>35</v>
      </c>
      <c r="Y34" s="13" t="s">
        <v>35</v>
      </c>
      <c r="Z34" s="13" t="s">
        <v>35</v>
      </c>
      <c r="AA34" s="13" t="s">
        <v>35</v>
      </c>
      <c r="AB34" s="65"/>
      <c r="AC34" s="65"/>
      <c r="AD34" s="65"/>
      <c r="AE34" s="65"/>
      <c r="AF34" s="65"/>
      <c r="AG34" s="65"/>
      <c r="AH34" s="65"/>
      <c r="AI34" s="5"/>
      <c r="AJ34" s="7" t="s">
        <v>42</v>
      </c>
      <c r="AK34" s="8" t="s">
        <v>27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0.01020408163265306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/>
      <c r="BB34" s="36"/>
      <c r="BC34" s="36"/>
      <c r="BD34" s="36"/>
      <c r="BE34" s="36"/>
      <c r="BF34" s="36"/>
      <c r="BG34" s="63" t="e">
        <v>#VALUE!</v>
      </c>
      <c r="BI34" s="34"/>
    </row>
    <row r="35" spans="4:61" ht="12.75" hidden="1">
      <c r="D35" s="7" t="s">
        <v>43</v>
      </c>
      <c r="E35" s="8" t="s">
        <v>26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2</v>
      </c>
      <c r="L35" s="9">
        <v>1</v>
      </c>
      <c r="M35" s="9">
        <v>1</v>
      </c>
      <c r="N35" s="9">
        <v>0</v>
      </c>
      <c r="O35" s="9">
        <v>1</v>
      </c>
      <c r="P35" s="9">
        <v>1</v>
      </c>
      <c r="Q35" s="13" t="s">
        <v>35</v>
      </c>
      <c r="R35" s="13" t="s">
        <v>35</v>
      </c>
      <c r="S35" s="13" t="s">
        <v>35</v>
      </c>
      <c r="T35" s="13" t="s">
        <v>35</v>
      </c>
      <c r="U35" s="13" t="s">
        <v>35</v>
      </c>
      <c r="V35" s="13" t="s">
        <v>35</v>
      </c>
      <c r="W35" s="13" t="s">
        <v>35</v>
      </c>
      <c r="X35" s="13" t="s">
        <v>35</v>
      </c>
      <c r="Y35" s="13" t="s">
        <v>35</v>
      </c>
      <c r="Z35" s="13" t="s">
        <v>35</v>
      </c>
      <c r="AA35" s="13" t="s">
        <v>35</v>
      </c>
      <c r="AB35" s="65"/>
      <c r="AC35" s="65"/>
      <c r="AD35" s="65"/>
      <c r="AE35" s="65"/>
      <c r="AF35" s="65"/>
      <c r="AG35" s="65"/>
      <c r="AH35" s="65"/>
      <c r="AI35" s="5"/>
      <c r="AJ35" s="7" t="s">
        <v>43</v>
      </c>
      <c r="AK35" s="8" t="s">
        <v>26</v>
      </c>
      <c r="AL35" s="36">
        <v>0.009708737864077669</v>
      </c>
      <c r="AM35" s="36">
        <v>0</v>
      </c>
      <c r="AN35" s="36">
        <v>0.008849557522123894</v>
      </c>
      <c r="AO35" s="36">
        <v>0.011363636363636364</v>
      </c>
      <c r="AP35" s="36">
        <v>0</v>
      </c>
      <c r="AQ35" s="36">
        <v>0.02040816326530612</v>
      </c>
      <c r="AR35" s="36">
        <v>0.014492753623188406</v>
      </c>
      <c r="AS35" s="36">
        <v>0.011494252873563218</v>
      </c>
      <c r="AT35" s="36">
        <v>0</v>
      </c>
      <c r="AU35" s="36">
        <v>0.008130081300813009</v>
      </c>
      <c r="AV35" s="36">
        <v>0.007936507936507936</v>
      </c>
      <c r="AW35" s="36" t="s">
        <v>58</v>
      </c>
      <c r="AX35" s="36"/>
      <c r="AY35" s="36"/>
      <c r="AZ35" s="36"/>
      <c r="BA35" s="36"/>
      <c r="BB35" s="36"/>
      <c r="BC35" s="36"/>
      <c r="BD35" s="36"/>
      <c r="BE35" s="36"/>
      <c r="BF35" s="36"/>
      <c r="BG35" s="63" t="e">
        <v>#VALUE!</v>
      </c>
      <c r="BI35" s="34"/>
    </row>
    <row r="36" spans="4:61" ht="12.75" hidden="1">
      <c r="D36" s="7" t="s">
        <v>44</v>
      </c>
      <c r="E36" s="8" t="s">
        <v>27</v>
      </c>
      <c r="F36" s="9">
        <v>0</v>
      </c>
      <c r="G36" s="9">
        <v>0</v>
      </c>
      <c r="H36" s="9">
        <v>3</v>
      </c>
      <c r="I36" s="9">
        <v>6</v>
      </c>
      <c r="J36" s="9">
        <v>6</v>
      </c>
      <c r="K36" s="9">
        <v>4</v>
      </c>
      <c r="L36" s="9">
        <v>2</v>
      </c>
      <c r="M36" s="9">
        <v>1</v>
      </c>
      <c r="N36" s="9">
        <v>3</v>
      </c>
      <c r="O36" s="9">
        <v>1</v>
      </c>
      <c r="P36" s="9">
        <v>0</v>
      </c>
      <c r="Q36" s="13" t="s">
        <v>35</v>
      </c>
      <c r="R36" s="13" t="s">
        <v>35</v>
      </c>
      <c r="S36" s="13" t="s">
        <v>35</v>
      </c>
      <c r="T36" s="13" t="s">
        <v>35</v>
      </c>
      <c r="U36" s="13" t="s">
        <v>35</v>
      </c>
      <c r="V36" s="13" t="s">
        <v>35</v>
      </c>
      <c r="W36" s="13" t="s">
        <v>35</v>
      </c>
      <c r="X36" s="13" t="s">
        <v>35</v>
      </c>
      <c r="Y36" s="13" t="s">
        <v>35</v>
      </c>
      <c r="Z36" s="13" t="s">
        <v>35</v>
      </c>
      <c r="AA36" s="13" t="s">
        <v>35</v>
      </c>
      <c r="AB36" s="65"/>
      <c r="AC36" s="65"/>
      <c r="AD36" s="65"/>
      <c r="AE36" s="65"/>
      <c r="AF36" s="65"/>
      <c r="AG36" s="65"/>
      <c r="AH36" s="65"/>
      <c r="AI36" s="5"/>
      <c r="AJ36" s="7" t="s">
        <v>44</v>
      </c>
      <c r="AK36" s="8" t="s">
        <v>27</v>
      </c>
      <c r="AL36" s="36">
        <v>0</v>
      </c>
      <c r="AM36" s="36">
        <v>0</v>
      </c>
      <c r="AN36" s="36">
        <v>0.02654867256637168</v>
      </c>
      <c r="AO36" s="36">
        <v>0.06818181818181818</v>
      </c>
      <c r="AP36" s="36">
        <v>0.0759493670886076</v>
      </c>
      <c r="AQ36" s="36">
        <v>0.04081632653061224</v>
      </c>
      <c r="AR36" s="36">
        <v>0.028985507246376812</v>
      </c>
      <c r="AS36" s="36">
        <v>0.011494252873563218</v>
      </c>
      <c r="AT36" s="36">
        <v>0.029411764705882353</v>
      </c>
      <c r="AU36" s="36">
        <v>0.008130081300813009</v>
      </c>
      <c r="AV36" s="36">
        <v>0</v>
      </c>
      <c r="AW36" s="36" t="s">
        <v>58</v>
      </c>
      <c r="AX36" s="36"/>
      <c r="AY36" s="36"/>
      <c r="AZ36" s="36"/>
      <c r="BA36" s="36"/>
      <c r="BB36" s="36"/>
      <c r="BC36" s="36"/>
      <c r="BD36" s="36"/>
      <c r="BE36" s="36"/>
      <c r="BF36" s="36"/>
      <c r="BG36" s="63" t="e">
        <v>#VALUE!</v>
      </c>
      <c r="BI36" s="34"/>
    </row>
    <row r="37" spans="4:61" ht="12.75" hidden="1">
      <c r="D37" s="7" t="s">
        <v>45</v>
      </c>
      <c r="E37" s="8" t="s">
        <v>26</v>
      </c>
      <c r="F37" s="9">
        <v>0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0</v>
      </c>
      <c r="P37" s="9">
        <v>1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13" t="s">
        <v>35</v>
      </c>
      <c r="W37" s="13" t="s">
        <v>35</v>
      </c>
      <c r="X37" s="13" t="s">
        <v>35</v>
      </c>
      <c r="Y37" s="13" t="s">
        <v>35</v>
      </c>
      <c r="Z37" s="13" t="s">
        <v>35</v>
      </c>
      <c r="AA37" s="13" t="s">
        <v>35</v>
      </c>
      <c r="AB37" s="65"/>
      <c r="AC37" s="65"/>
      <c r="AD37" s="65"/>
      <c r="AE37" s="65"/>
      <c r="AF37" s="65"/>
      <c r="AG37" s="65"/>
      <c r="AH37" s="65"/>
      <c r="AI37" s="5"/>
      <c r="AJ37" s="7" t="s">
        <v>45</v>
      </c>
      <c r="AK37" s="8" t="s">
        <v>26</v>
      </c>
      <c r="AL37" s="36">
        <v>0</v>
      </c>
      <c r="AM37" s="36">
        <v>0</v>
      </c>
      <c r="AN37" s="36">
        <v>0</v>
      </c>
      <c r="AO37" s="36">
        <v>0.011363636363636364</v>
      </c>
      <c r="AP37" s="36">
        <v>0</v>
      </c>
      <c r="AQ37" s="36">
        <v>0</v>
      </c>
      <c r="AR37" s="36">
        <v>0</v>
      </c>
      <c r="AS37" s="36">
        <v>0.011494252873563218</v>
      </c>
      <c r="AT37" s="36">
        <v>0</v>
      </c>
      <c r="AU37" s="36">
        <v>0</v>
      </c>
      <c r="AV37" s="36">
        <v>0.007936507936507936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 t="s">
        <v>58</v>
      </c>
      <c r="BC37" s="36" t="s">
        <v>58</v>
      </c>
      <c r="BD37" s="36" t="s">
        <v>58</v>
      </c>
      <c r="BE37" s="36" t="s">
        <v>58</v>
      </c>
      <c r="BF37" s="36" t="s">
        <v>58</v>
      </c>
      <c r="BG37" s="63" t="e">
        <v>#VALUE!</v>
      </c>
      <c r="BI37" s="34"/>
    </row>
    <row r="38" spans="4:61" ht="12.75">
      <c r="D38" s="7" t="s">
        <v>45</v>
      </c>
      <c r="E38" s="8" t="s">
        <v>27</v>
      </c>
      <c r="F38" s="9">
        <v>3</v>
      </c>
      <c r="G38" s="9">
        <v>1</v>
      </c>
      <c r="H38" s="9">
        <v>6</v>
      </c>
      <c r="I38" s="9">
        <v>2</v>
      </c>
      <c r="J38" s="9">
        <v>4</v>
      </c>
      <c r="K38" s="9">
        <v>3</v>
      </c>
      <c r="L38" s="9">
        <v>3</v>
      </c>
      <c r="M38" s="9">
        <v>3</v>
      </c>
      <c r="N38" s="9">
        <v>5</v>
      </c>
      <c r="O38" s="9">
        <v>6</v>
      </c>
      <c r="P38" s="9">
        <v>5</v>
      </c>
      <c r="Q38" s="9">
        <v>3</v>
      </c>
      <c r="R38" s="9">
        <v>8</v>
      </c>
      <c r="S38" s="9">
        <v>3</v>
      </c>
      <c r="T38" s="9">
        <v>7</v>
      </c>
      <c r="U38" s="9">
        <v>5</v>
      </c>
      <c r="V38" s="9">
        <v>1</v>
      </c>
      <c r="W38" s="9">
        <v>2</v>
      </c>
      <c r="X38" s="9">
        <v>5</v>
      </c>
      <c r="Y38" s="9">
        <v>7</v>
      </c>
      <c r="Z38" s="9">
        <v>6</v>
      </c>
      <c r="AA38" s="9">
        <v>11</v>
      </c>
      <c r="AB38" s="44"/>
      <c r="AC38" s="44"/>
      <c r="AD38" s="44"/>
      <c r="AE38" s="44"/>
      <c r="AF38" s="44"/>
      <c r="AG38" s="44"/>
      <c r="AH38" s="44"/>
      <c r="AI38" s="5"/>
      <c r="AJ38" s="7" t="s">
        <v>45</v>
      </c>
      <c r="AK38" s="8" t="s">
        <v>27</v>
      </c>
      <c r="AL38" s="36">
        <v>0.02912621359223301</v>
      </c>
      <c r="AM38" s="36">
        <v>0.01098901098901099</v>
      </c>
      <c r="AN38" s="36">
        <v>0.05309734513274336</v>
      </c>
      <c r="AO38" s="36">
        <v>0.022727272727272728</v>
      </c>
      <c r="AP38" s="36">
        <v>0.05063291139240506</v>
      </c>
      <c r="AQ38" s="36">
        <v>0.030612244897959183</v>
      </c>
      <c r="AR38" s="36">
        <v>0.043478260869565216</v>
      </c>
      <c r="AS38" s="36">
        <v>0.034482758620689655</v>
      </c>
      <c r="AT38" s="36">
        <v>0.049019607843137254</v>
      </c>
      <c r="AU38" s="36">
        <v>0.04878048780487805</v>
      </c>
      <c r="AV38" s="36">
        <v>0.03968253968253968</v>
      </c>
      <c r="AW38" s="36">
        <v>0.02702702702702703</v>
      </c>
      <c r="AX38" s="36">
        <v>0.05063291139240506</v>
      </c>
      <c r="AY38" s="36">
        <v>0.024793388429752067</v>
      </c>
      <c r="AZ38" s="36">
        <v>0.04487179487179487</v>
      </c>
      <c r="BA38" s="36">
        <v>0.0364963503649635</v>
      </c>
      <c r="BB38" s="36">
        <v>0.006993006993006993</v>
      </c>
      <c r="BC38" s="36">
        <v>0.015873015873015872</v>
      </c>
      <c r="BD38" s="36">
        <v>0.034722222222222224</v>
      </c>
      <c r="BE38" s="36">
        <v>0.059322033898305086</v>
      </c>
      <c r="BF38" s="36">
        <v>0.043478260869565216</v>
      </c>
      <c r="BG38" s="63">
        <v>0.0738255033557047</v>
      </c>
      <c r="BI38" s="34">
        <v>7.4</v>
      </c>
    </row>
    <row r="39" spans="4:61" ht="12.75" hidden="1">
      <c r="D39" s="7" t="s">
        <v>46</v>
      </c>
      <c r="E39" s="8" t="s">
        <v>37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3" t="s">
        <v>35</v>
      </c>
      <c r="R39" s="13" t="s">
        <v>35</v>
      </c>
      <c r="S39" s="13" t="s">
        <v>35</v>
      </c>
      <c r="T39" s="13" t="s">
        <v>35</v>
      </c>
      <c r="U39" s="13" t="s">
        <v>35</v>
      </c>
      <c r="V39" s="13" t="s">
        <v>35</v>
      </c>
      <c r="W39" s="13" t="s">
        <v>35</v>
      </c>
      <c r="X39" s="13" t="s">
        <v>35</v>
      </c>
      <c r="Y39" s="13" t="s">
        <v>35</v>
      </c>
      <c r="Z39" s="13" t="s">
        <v>35</v>
      </c>
      <c r="AA39" s="13" t="s">
        <v>35</v>
      </c>
      <c r="AB39" s="65"/>
      <c r="AC39" s="65"/>
      <c r="AD39" s="65"/>
      <c r="AE39" s="65"/>
      <c r="AF39" s="65"/>
      <c r="AG39" s="65"/>
      <c r="AH39" s="65"/>
      <c r="AI39" s="5"/>
      <c r="AJ39" s="7" t="s">
        <v>46</v>
      </c>
      <c r="AK39" s="8" t="s">
        <v>37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 t="s">
        <v>58</v>
      </c>
      <c r="AX39" s="36" t="s">
        <v>58</v>
      </c>
      <c r="AY39" s="36" t="s">
        <v>58</v>
      </c>
      <c r="AZ39" s="36" t="s">
        <v>58</v>
      </c>
      <c r="BA39" s="36" t="s">
        <v>58</v>
      </c>
      <c r="BB39" s="36" t="s">
        <v>58</v>
      </c>
      <c r="BC39" s="36" t="s">
        <v>58</v>
      </c>
      <c r="BD39" s="36" t="s">
        <v>58</v>
      </c>
      <c r="BE39" s="36" t="s">
        <v>58</v>
      </c>
      <c r="BF39" s="36" t="s">
        <v>58</v>
      </c>
      <c r="BG39" s="63" t="e">
        <v>#VALUE!</v>
      </c>
      <c r="BI39" s="34"/>
    </row>
    <row r="40" spans="4:61" ht="12.75" hidden="1">
      <c r="D40" s="7" t="s">
        <v>46</v>
      </c>
      <c r="E40" s="8" t="s">
        <v>27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13" t="s">
        <v>35</v>
      </c>
      <c r="U40" s="13" t="s">
        <v>35</v>
      </c>
      <c r="V40" s="13" t="s">
        <v>35</v>
      </c>
      <c r="W40" s="13" t="s">
        <v>35</v>
      </c>
      <c r="X40" s="13" t="s">
        <v>35</v>
      </c>
      <c r="Y40" s="13" t="s">
        <v>35</v>
      </c>
      <c r="Z40" s="13" t="s">
        <v>35</v>
      </c>
      <c r="AA40" s="13" t="s">
        <v>35</v>
      </c>
      <c r="AB40" s="65"/>
      <c r="AC40" s="65"/>
      <c r="AD40" s="65"/>
      <c r="AE40" s="65"/>
      <c r="AF40" s="65"/>
      <c r="AG40" s="65"/>
      <c r="AH40" s="65"/>
      <c r="AI40" s="5"/>
      <c r="AJ40" s="7" t="s">
        <v>46</v>
      </c>
      <c r="AK40" s="8" t="s">
        <v>27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 t="s">
        <v>58</v>
      </c>
      <c r="BA40" s="36" t="s">
        <v>58</v>
      </c>
      <c r="BB40" s="36" t="s">
        <v>58</v>
      </c>
      <c r="BC40" s="36" t="s">
        <v>58</v>
      </c>
      <c r="BD40" s="36" t="s">
        <v>58</v>
      </c>
      <c r="BE40" s="36" t="s">
        <v>58</v>
      </c>
      <c r="BF40" s="36" t="s">
        <v>58</v>
      </c>
      <c r="BG40" s="63" t="e">
        <v>#VALUE!</v>
      </c>
      <c r="BI40" s="34"/>
    </row>
    <row r="41" spans="4:61" ht="12.75">
      <c r="D41" s="7" t="s">
        <v>47</v>
      </c>
      <c r="E41" s="8" t="s">
        <v>26</v>
      </c>
      <c r="F41" s="9">
        <v>2</v>
      </c>
      <c r="G41" s="9">
        <v>1</v>
      </c>
      <c r="H41" s="9">
        <v>1</v>
      </c>
      <c r="I41" s="9">
        <v>3</v>
      </c>
      <c r="J41" s="9">
        <v>6</v>
      </c>
      <c r="K41" s="9">
        <v>2</v>
      </c>
      <c r="L41" s="9">
        <v>2</v>
      </c>
      <c r="M41" s="9">
        <v>0</v>
      </c>
      <c r="N41" s="9">
        <v>0</v>
      </c>
      <c r="O41" s="9">
        <v>3</v>
      </c>
      <c r="P41" s="9">
        <v>2</v>
      </c>
      <c r="Q41" s="9">
        <v>4</v>
      </c>
      <c r="R41" s="9">
        <v>1</v>
      </c>
      <c r="S41" s="9">
        <v>2</v>
      </c>
      <c r="T41" s="9">
        <v>3</v>
      </c>
      <c r="U41" s="9">
        <v>1</v>
      </c>
      <c r="V41" s="9">
        <v>1</v>
      </c>
      <c r="W41" s="9">
        <v>1</v>
      </c>
      <c r="X41" s="9">
        <v>1</v>
      </c>
      <c r="Y41" s="9">
        <v>2</v>
      </c>
      <c r="Z41" s="9">
        <v>4</v>
      </c>
      <c r="AA41" s="9">
        <v>2</v>
      </c>
      <c r="AB41" s="44"/>
      <c r="AC41" s="44"/>
      <c r="AD41" s="44"/>
      <c r="AE41" s="44"/>
      <c r="AF41" s="44"/>
      <c r="AG41" s="44"/>
      <c r="AH41" s="44"/>
      <c r="AI41" s="5"/>
      <c r="AJ41" s="7" t="s">
        <v>47</v>
      </c>
      <c r="AK41" s="8" t="s">
        <v>26</v>
      </c>
      <c r="AL41" s="36">
        <v>0.019417475728155338</v>
      </c>
      <c r="AM41" s="36">
        <v>0.01098901098901099</v>
      </c>
      <c r="AN41" s="36">
        <v>0.008849557522123894</v>
      </c>
      <c r="AO41" s="36">
        <v>0.03409090909090909</v>
      </c>
      <c r="AP41" s="36">
        <v>0.0759493670886076</v>
      </c>
      <c r="AQ41" s="36">
        <v>0.02040816326530612</v>
      </c>
      <c r="AR41" s="36">
        <v>0.028985507246376812</v>
      </c>
      <c r="AS41" s="36">
        <v>0</v>
      </c>
      <c r="AT41" s="36">
        <v>0</v>
      </c>
      <c r="AU41" s="36">
        <v>0.024390243902439025</v>
      </c>
      <c r="AV41" s="36">
        <v>0.015873015873015872</v>
      </c>
      <c r="AW41" s="36">
        <v>0.036036036036036036</v>
      </c>
      <c r="AX41" s="36">
        <v>0.006329113924050633</v>
      </c>
      <c r="AY41" s="36">
        <v>0.01652892561983471</v>
      </c>
      <c r="AZ41" s="36">
        <v>0.019230769230769232</v>
      </c>
      <c r="BA41" s="36">
        <v>0.0072992700729927005</v>
      </c>
      <c r="BB41" s="36">
        <v>0.006993006993006993</v>
      </c>
      <c r="BC41" s="36">
        <v>0.007936507936507936</v>
      </c>
      <c r="BD41" s="36">
        <v>0.006944444444444444</v>
      </c>
      <c r="BE41" s="36">
        <v>0.01694915254237288</v>
      </c>
      <c r="BF41" s="36">
        <v>0.028985507246376812</v>
      </c>
      <c r="BG41" s="63">
        <v>0.01342281879194631</v>
      </c>
      <c r="BI41" s="34">
        <v>1.3</v>
      </c>
    </row>
    <row r="42" spans="4:61" ht="12.75">
      <c r="D42" s="7" t="s">
        <v>47</v>
      </c>
      <c r="E42" s="8" t="s">
        <v>37</v>
      </c>
      <c r="F42" s="9">
        <v>2</v>
      </c>
      <c r="G42" s="9">
        <v>0</v>
      </c>
      <c r="H42" s="9">
        <v>0</v>
      </c>
      <c r="I42" s="9">
        <v>0</v>
      </c>
      <c r="J42" s="9">
        <v>2</v>
      </c>
      <c r="K42" s="9">
        <v>0</v>
      </c>
      <c r="L42" s="9">
        <v>0</v>
      </c>
      <c r="M42" s="9">
        <v>5</v>
      </c>
      <c r="N42" s="9">
        <v>8</v>
      </c>
      <c r="O42" s="9">
        <v>6</v>
      </c>
      <c r="P42" s="9">
        <v>7</v>
      </c>
      <c r="Q42" s="9">
        <v>4</v>
      </c>
      <c r="R42" s="9">
        <v>5</v>
      </c>
      <c r="S42" s="9">
        <v>1</v>
      </c>
      <c r="T42" s="9">
        <v>9</v>
      </c>
      <c r="U42" s="9">
        <v>0</v>
      </c>
      <c r="V42" s="9">
        <v>2</v>
      </c>
      <c r="W42" s="9">
        <v>4</v>
      </c>
      <c r="X42" s="9">
        <v>6</v>
      </c>
      <c r="Y42" s="9">
        <v>2</v>
      </c>
      <c r="Z42" s="9">
        <v>1</v>
      </c>
      <c r="AA42" s="9">
        <v>8</v>
      </c>
      <c r="AB42" s="44"/>
      <c r="AC42" s="44"/>
      <c r="AD42" s="44"/>
      <c r="AE42" s="44"/>
      <c r="AF42" s="44"/>
      <c r="AG42" s="44"/>
      <c r="AH42" s="44"/>
      <c r="AI42" s="5"/>
      <c r="AJ42" s="7" t="s">
        <v>47</v>
      </c>
      <c r="AK42" s="8" t="s">
        <v>37</v>
      </c>
      <c r="AL42" s="36">
        <v>0.019417475728155338</v>
      </c>
      <c r="AM42" s="36">
        <v>0</v>
      </c>
      <c r="AN42" s="36">
        <v>0</v>
      </c>
      <c r="AO42" s="36">
        <v>0</v>
      </c>
      <c r="AP42" s="36">
        <v>0.02531645569620253</v>
      </c>
      <c r="AQ42" s="36">
        <v>0</v>
      </c>
      <c r="AR42" s="36">
        <v>0</v>
      </c>
      <c r="AS42" s="36">
        <v>0.05747126436781609</v>
      </c>
      <c r="AT42" s="36">
        <v>0.0784313725490196</v>
      </c>
      <c r="AU42" s="36">
        <v>0.04878048780487805</v>
      </c>
      <c r="AV42" s="36">
        <v>0.05555555555555555</v>
      </c>
      <c r="AW42" s="36">
        <v>0.036036036036036036</v>
      </c>
      <c r="AX42" s="36">
        <v>0.03164556962025317</v>
      </c>
      <c r="AY42" s="36">
        <v>0.008264462809917356</v>
      </c>
      <c r="AZ42" s="36">
        <v>0.057692307692307696</v>
      </c>
      <c r="BA42" s="36">
        <v>0</v>
      </c>
      <c r="BB42" s="36">
        <v>0.013986013986013986</v>
      </c>
      <c r="BC42" s="36">
        <v>0.031746031746031744</v>
      </c>
      <c r="BD42" s="36">
        <v>0.041666666666666664</v>
      </c>
      <c r="BE42" s="36">
        <v>0.01694915254237288</v>
      </c>
      <c r="BF42" s="36">
        <v>0.007246376811594203</v>
      </c>
      <c r="BG42" s="63">
        <v>0.05369127516778524</v>
      </c>
      <c r="BI42" s="34">
        <v>5.4</v>
      </c>
    </row>
    <row r="43" spans="4:61" ht="12.7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58</v>
      </c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12"/>
      <c r="AV43" s="12"/>
      <c r="AW43" s="5"/>
      <c r="AX43" s="5"/>
      <c r="AY43" s="5"/>
      <c r="AZ43" s="5"/>
      <c r="BA43" s="5"/>
      <c r="BB43" s="12"/>
      <c r="BC43" s="12"/>
      <c r="BD43" s="12"/>
      <c r="BE43" s="5"/>
      <c r="BG43" s="64"/>
      <c r="BI43" s="34"/>
    </row>
    <row r="44" spans="4:73" ht="12.75">
      <c r="D44" s="29" t="s">
        <v>48</v>
      </c>
      <c r="E44" s="11"/>
      <c r="F44" s="30">
        <v>14</v>
      </c>
      <c r="G44" s="30">
        <v>6</v>
      </c>
      <c r="H44" s="30">
        <v>15</v>
      </c>
      <c r="I44" s="30">
        <v>15</v>
      </c>
      <c r="J44" s="30">
        <v>10</v>
      </c>
      <c r="K44" s="30">
        <v>13</v>
      </c>
      <c r="L44" s="30">
        <v>8</v>
      </c>
      <c r="M44" s="30">
        <v>7</v>
      </c>
      <c r="N44" s="30">
        <v>8</v>
      </c>
      <c r="O44" s="30">
        <v>12</v>
      </c>
      <c r="P44" s="30">
        <v>12</v>
      </c>
      <c r="Q44" s="30">
        <v>17</v>
      </c>
      <c r="R44" s="30">
        <v>14</v>
      </c>
      <c r="S44" s="30">
        <v>21</v>
      </c>
      <c r="T44" s="30">
        <v>9</v>
      </c>
      <c r="U44" s="30">
        <v>7</v>
      </c>
      <c r="V44" s="30">
        <v>20</v>
      </c>
      <c r="W44" s="31" t="s">
        <v>35</v>
      </c>
      <c r="X44" s="30">
        <v>1</v>
      </c>
      <c r="Y44" s="30">
        <v>1</v>
      </c>
      <c r="Z44" s="30">
        <v>6</v>
      </c>
      <c r="AA44" s="30">
        <v>10</v>
      </c>
      <c r="AB44" s="30"/>
      <c r="AC44" s="30"/>
      <c r="AD44" s="30"/>
      <c r="AE44" s="30"/>
      <c r="AF44" s="30"/>
      <c r="AG44" s="30"/>
      <c r="AH44" s="30"/>
      <c r="AI44" s="11"/>
      <c r="AJ44" s="29"/>
      <c r="AK44" s="11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32"/>
      <c r="BE44" s="32" t="s">
        <v>58</v>
      </c>
      <c r="BF44" s="32" t="s">
        <v>58</v>
      </c>
      <c r="BG44" s="56" t="s">
        <v>58</v>
      </c>
      <c r="BI44" s="58">
        <f>SUM(BI14:BI43)</f>
        <v>100.00000000000001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4:61" ht="12.75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7"/>
      <c r="AK45" s="17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2"/>
      <c r="AW45" s="5"/>
      <c r="AX45" s="5"/>
      <c r="AY45" s="5"/>
      <c r="AZ45" s="5"/>
      <c r="BA45" s="5"/>
      <c r="BB45" s="12"/>
      <c r="BC45" s="12"/>
      <c r="BD45" s="12"/>
      <c r="BE45" s="5"/>
      <c r="BI45" s="34"/>
    </row>
    <row r="46" spans="4:68" ht="15.75">
      <c r="D46" s="22" t="s">
        <v>54</v>
      </c>
      <c r="E46" s="23"/>
      <c r="F46" s="24">
        <v>103</v>
      </c>
      <c r="G46" s="24">
        <v>91</v>
      </c>
      <c r="H46" s="24">
        <v>113</v>
      </c>
      <c r="I46" s="24">
        <v>88</v>
      </c>
      <c r="J46" s="24">
        <v>79</v>
      </c>
      <c r="K46" s="24">
        <v>98</v>
      </c>
      <c r="L46" s="24">
        <v>69</v>
      </c>
      <c r="M46" s="24">
        <v>87</v>
      </c>
      <c r="N46" s="24">
        <v>102</v>
      </c>
      <c r="O46" s="24">
        <v>123</v>
      </c>
      <c r="P46" s="24">
        <v>126</v>
      </c>
      <c r="Q46" s="24">
        <v>111</v>
      </c>
      <c r="R46" s="24">
        <v>158</v>
      </c>
      <c r="S46" s="24">
        <v>121</v>
      </c>
      <c r="T46" s="24">
        <v>156</v>
      </c>
      <c r="U46" s="24">
        <v>137</v>
      </c>
      <c r="V46" s="24">
        <v>143</v>
      </c>
      <c r="W46" s="24">
        <v>126</v>
      </c>
      <c r="X46" s="24">
        <v>144</v>
      </c>
      <c r="Y46" s="24">
        <v>118</v>
      </c>
      <c r="Z46" s="24">
        <v>138</v>
      </c>
      <c r="AA46" s="25">
        <f>SUM(AA14:AA42)</f>
        <v>149</v>
      </c>
      <c r="AB46" s="66"/>
      <c r="AC46" s="66"/>
      <c r="AD46" s="66"/>
      <c r="AE46" s="66"/>
      <c r="AF46" s="66"/>
      <c r="AG46" s="66"/>
      <c r="AH46" s="66"/>
      <c r="AI46" s="26"/>
      <c r="AJ46" s="22" t="s">
        <v>54</v>
      </c>
      <c r="AK46" s="23"/>
      <c r="AL46" s="37">
        <v>1</v>
      </c>
      <c r="AM46" s="37">
        <v>1</v>
      </c>
      <c r="AN46" s="37">
        <v>1</v>
      </c>
      <c r="AO46" s="37">
        <v>1</v>
      </c>
      <c r="AP46" s="37">
        <v>1</v>
      </c>
      <c r="AQ46" s="37">
        <v>1</v>
      </c>
      <c r="AR46" s="37">
        <v>1</v>
      </c>
      <c r="AS46" s="37">
        <v>1</v>
      </c>
      <c r="AT46" s="37">
        <v>1</v>
      </c>
      <c r="AU46" s="37">
        <v>1</v>
      </c>
      <c r="AV46" s="37">
        <v>1</v>
      </c>
      <c r="AW46" s="37">
        <v>1</v>
      </c>
      <c r="AX46" s="37">
        <v>1</v>
      </c>
      <c r="AY46" s="37">
        <v>1</v>
      </c>
      <c r="AZ46" s="37">
        <v>1</v>
      </c>
      <c r="BA46" s="37">
        <v>1</v>
      </c>
      <c r="BB46" s="37">
        <v>1</v>
      </c>
      <c r="BC46" s="37">
        <v>1</v>
      </c>
      <c r="BD46" s="37">
        <v>1</v>
      </c>
      <c r="BE46" s="37">
        <v>1</v>
      </c>
      <c r="BF46" s="37">
        <v>1</v>
      </c>
      <c r="BG46" s="55">
        <v>1</v>
      </c>
      <c r="BI46" s="59"/>
      <c r="BJ46" s="2"/>
      <c r="BK46" s="2"/>
      <c r="BL46" s="2"/>
      <c r="BM46" s="2"/>
      <c r="BN46" s="2"/>
      <c r="BO46" s="3"/>
      <c r="BP46" s="3"/>
    </row>
    <row r="47" spans="4:61" ht="15">
      <c r="D47" s="28" t="s">
        <v>55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28" t="s">
        <v>55</v>
      </c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12"/>
      <c r="AV47" s="12"/>
      <c r="AW47" s="5"/>
      <c r="AX47" s="5"/>
      <c r="AY47" s="5"/>
      <c r="AZ47" s="5"/>
      <c r="BA47" s="5"/>
      <c r="BB47" s="5"/>
      <c r="BC47" s="12"/>
      <c r="BD47" s="5"/>
      <c r="BE47" s="5"/>
      <c r="BF47" s="5"/>
      <c r="BG47" s="5"/>
      <c r="BI47" s="34"/>
    </row>
    <row r="48" spans="4:61" ht="15">
      <c r="D48" s="2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28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2"/>
      <c r="AV48" s="12"/>
      <c r="AW48" s="5"/>
      <c r="AX48" s="5"/>
      <c r="AY48" s="5"/>
      <c r="AZ48" s="5"/>
      <c r="BA48" s="5"/>
      <c r="BB48" s="5"/>
      <c r="BC48" s="12"/>
      <c r="BD48" s="5"/>
      <c r="BE48" s="5"/>
      <c r="BF48" s="5"/>
      <c r="BG48" s="5"/>
      <c r="BI48" s="34"/>
    </row>
    <row r="49" spans="4:61" ht="12.75">
      <c r="D49" s="4" t="s">
        <v>49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" t="s">
        <v>49</v>
      </c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12"/>
      <c r="AV49" s="12"/>
      <c r="AW49" s="5"/>
      <c r="AX49" s="5"/>
      <c r="AY49" s="5"/>
      <c r="AZ49" s="5"/>
      <c r="BA49" s="5"/>
      <c r="BB49" s="5"/>
      <c r="BC49" s="12"/>
      <c r="BD49" s="5"/>
      <c r="BE49" s="5"/>
      <c r="BF49" s="5"/>
      <c r="BG49" s="5"/>
      <c r="BI49" s="34"/>
    </row>
    <row r="50" spans="4:61" ht="12.75"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12"/>
      <c r="AV50" s="12"/>
      <c r="AW50" s="5"/>
      <c r="AX50" s="5"/>
      <c r="AY50" s="5"/>
      <c r="AZ50" s="5"/>
      <c r="BA50" s="5"/>
      <c r="BB50" s="5"/>
      <c r="BC50" s="12"/>
      <c r="BD50" s="5"/>
      <c r="BE50" s="5"/>
      <c r="BF50" s="5"/>
      <c r="BG50" s="5"/>
      <c r="BI50" s="34"/>
    </row>
    <row r="51" spans="4:61" ht="12.75"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2"/>
      <c r="AV51" s="12"/>
      <c r="AW51" s="5"/>
      <c r="AX51" s="5"/>
      <c r="AY51" s="5"/>
      <c r="AZ51" s="5"/>
      <c r="BA51" s="5"/>
      <c r="BB51" s="5"/>
      <c r="BC51" s="12"/>
      <c r="BD51" s="5"/>
      <c r="BE51" s="5"/>
      <c r="BF51" s="5"/>
      <c r="BG51" s="5" t="s">
        <v>58</v>
      </c>
      <c r="BI51" s="34"/>
    </row>
    <row r="52" spans="4:61" ht="12.75">
      <c r="D52" s="4" t="s">
        <v>24</v>
      </c>
      <c r="E52" s="5"/>
      <c r="F52" s="16">
        <v>26</v>
      </c>
      <c r="G52" s="16">
        <v>19</v>
      </c>
      <c r="H52" s="16">
        <v>17</v>
      </c>
      <c r="I52" s="16">
        <v>17</v>
      </c>
      <c r="J52" s="16">
        <v>12</v>
      </c>
      <c r="K52" s="16">
        <v>21</v>
      </c>
      <c r="L52" s="16">
        <v>8</v>
      </c>
      <c r="M52" s="16">
        <v>15</v>
      </c>
      <c r="N52" s="16">
        <v>8</v>
      </c>
      <c r="O52" s="16">
        <v>21</v>
      </c>
      <c r="P52" s="16">
        <v>16</v>
      </c>
      <c r="Q52" s="16">
        <v>19</v>
      </c>
      <c r="R52" s="16">
        <v>17</v>
      </c>
      <c r="S52" s="16">
        <v>17</v>
      </c>
      <c r="T52" s="16">
        <v>26</v>
      </c>
      <c r="U52" s="16">
        <v>22</v>
      </c>
      <c r="V52" s="16">
        <v>16</v>
      </c>
      <c r="W52" s="16">
        <v>27</v>
      </c>
      <c r="X52" s="16">
        <v>26</v>
      </c>
      <c r="Y52" s="16">
        <v>14</v>
      </c>
      <c r="Z52" s="16">
        <v>33</v>
      </c>
      <c r="AA52" s="16">
        <v>30</v>
      </c>
      <c r="AB52" s="16"/>
      <c r="AC52" s="16"/>
      <c r="AD52" s="16"/>
      <c r="AE52" s="16"/>
      <c r="AF52" s="16"/>
      <c r="AG52" s="16"/>
      <c r="AH52" s="16"/>
      <c r="AI52" s="5"/>
      <c r="AJ52" s="4" t="s">
        <v>24</v>
      </c>
      <c r="AK52" s="5"/>
      <c r="AL52" s="38">
        <v>0.2524271844660194</v>
      </c>
      <c r="AM52" s="38">
        <v>0.20879120879120883</v>
      </c>
      <c r="AN52" s="38">
        <v>0.1504424778761062</v>
      </c>
      <c r="AO52" s="38">
        <v>0.19318181818181818</v>
      </c>
      <c r="AP52" s="38">
        <v>0.15189873417721522</v>
      </c>
      <c r="AQ52" s="38">
        <v>0.21428571428571427</v>
      </c>
      <c r="AR52" s="38">
        <v>0.11594202898550725</v>
      </c>
      <c r="AS52" s="38">
        <v>0.1724137931034483</v>
      </c>
      <c r="AT52" s="38">
        <v>0.0784313725490196</v>
      </c>
      <c r="AU52" s="38">
        <v>0.17073170731707318</v>
      </c>
      <c r="AV52" s="38">
        <v>0.12698412698412698</v>
      </c>
      <c r="AW52" s="38">
        <v>0.17117117117117117</v>
      </c>
      <c r="AX52" s="38">
        <v>0.10759493670886078</v>
      </c>
      <c r="AY52" s="38">
        <v>0.14049586776859505</v>
      </c>
      <c r="AZ52" s="38">
        <v>0.16666666666666669</v>
      </c>
      <c r="BA52" s="38">
        <v>0.16058394160583941</v>
      </c>
      <c r="BB52" s="38">
        <v>0.11188811188811189</v>
      </c>
      <c r="BC52" s="38">
        <v>0.21428571428571427</v>
      </c>
      <c r="BD52" s="38">
        <v>0.18055555555555555</v>
      </c>
      <c r="BE52" s="38">
        <v>0.11864406779661017</v>
      </c>
      <c r="BF52" s="38">
        <v>0.23913043478260873</v>
      </c>
      <c r="BG52" s="38">
        <v>0.20134228187919462</v>
      </c>
      <c r="BI52" s="60"/>
    </row>
    <row r="53" spans="4:61" ht="12.75">
      <c r="D53" s="4" t="s">
        <v>57</v>
      </c>
      <c r="E53" s="5"/>
      <c r="F53" s="16">
        <v>59</v>
      </c>
      <c r="G53" s="16">
        <v>58</v>
      </c>
      <c r="H53" s="16">
        <v>72</v>
      </c>
      <c r="I53" s="16">
        <v>46</v>
      </c>
      <c r="J53" s="16">
        <v>40</v>
      </c>
      <c r="K53" s="16">
        <v>54</v>
      </c>
      <c r="L53" s="16">
        <v>47</v>
      </c>
      <c r="M53" s="16">
        <v>54</v>
      </c>
      <c r="N53" s="16">
        <v>72</v>
      </c>
      <c r="O53" s="16">
        <v>74</v>
      </c>
      <c r="P53" s="16">
        <v>84</v>
      </c>
      <c r="Q53" s="16">
        <v>77</v>
      </c>
      <c r="R53" s="16">
        <v>120</v>
      </c>
      <c r="S53" s="16">
        <v>95</v>
      </c>
      <c r="T53" s="16">
        <v>101</v>
      </c>
      <c r="U53" s="16">
        <v>106</v>
      </c>
      <c r="V53" s="16">
        <v>113</v>
      </c>
      <c r="W53" s="16">
        <v>80</v>
      </c>
      <c r="X53" s="16">
        <v>100</v>
      </c>
      <c r="Y53" s="16">
        <v>87</v>
      </c>
      <c r="Z53" s="16">
        <v>88</v>
      </c>
      <c r="AA53" s="16">
        <v>94</v>
      </c>
      <c r="AB53" s="16"/>
      <c r="AC53" s="16"/>
      <c r="AD53" s="16"/>
      <c r="AE53" s="16"/>
      <c r="AF53" s="16"/>
      <c r="AG53" s="16"/>
      <c r="AH53" s="16"/>
      <c r="AI53" s="5"/>
      <c r="AJ53" s="4" t="s">
        <v>57</v>
      </c>
      <c r="AK53" s="5"/>
      <c r="AL53" s="38">
        <v>0.5728155339805825</v>
      </c>
      <c r="AM53" s="38">
        <v>0.6373626373626373</v>
      </c>
      <c r="AN53" s="38">
        <v>0.6371681415929202</v>
      </c>
      <c r="AO53" s="38">
        <v>0.5227272727272727</v>
      </c>
      <c r="AP53" s="38">
        <v>0.5063291139240507</v>
      </c>
      <c r="AQ53" s="38">
        <v>0.5510204081632653</v>
      </c>
      <c r="AR53" s="38">
        <v>0.6811594202898551</v>
      </c>
      <c r="AS53" s="38">
        <v>0.6206896551724138</v>
      </c>
      <c r="AT53" s="38">
        <v>0.7058823529411764</v>
      </c>
      <c r="AU53" s="38">
        <v>0.6016260162601627</v>
      </c>
      <c r="AV53" s="38">
        <v>0.6666666666666666</v>
      </c>
      <c r="AW53" s="38">
        <v>0.6936936936936937</v>
      </c>
      <c r="AX53" s="38">
        <v>0.7594936708860759</v>
      </c>
      <c r="AY53" s="38">
        <v>0.7851239669421488</v>
      </c>
      <c r="AZ53" s="38">
        <v>0.6474358974358975</v>
      </c>
      <c r="BA53" s="38">
        <v>0.7737226277372262</v>
      </c>
      <c r="BB53" s="38">
        <v>0.7902097902097902</v>
      </c>
      <c r="BC53" s="38">
        <v>0.6349206349206349</v>
      </c>
      <c r="BD53" s="38">
        <v>0.6944444444444444</v>
      </c>
      <c r="BE53" s="38">
        <v>0.7372881355932204</v>
      </c>
      <c r="BF53" s="38">
        <v>0.6376811594202898</v>
      </c>
      <c r="BG53" s="38">
        <v>0.6308724832214765</v>
      </c>
      <c r="BI53" s="60"/>
    </row>
    <row r="54" spans="4:61" ht="12.75">
      <c r="D54" s="4" t="s">
        <v>38</v>
      </c>
      <c r="E54" s="5"/>
      <c r="F54" s="16">
        <v>18</v>
      </c>
      <c r="G54" s="16">
        <v>14</v>
      </c>
      <c r="H54" s="16">
        <v>24</v>
      </c>
      <c r="I54" s="16">
        <v>25</v>
      </c>
      <c r="J54" s="16">
        <v>27</v>
      </c>
      <c r="K54" s="16">
        <v>23</v>
      </c>
      <c r="L54" s="16">
        <v>14</v>
      </c>
      <c r="M54" s="16">
        <v>18</v>
      </c>
      <c r="N54" s="16">
        <v>22</v>
      </c>
      <c r="O54" s="16">
        <v>28</v>
      </c>
      <c r="P54" s="16">
        <v>26</v>
      </c>
      <c r="Q54" s="16">
        <v>15</v>
      </c>
      <c r="R54" s="16">
        <v>21</v>
      </c>
      <c r="S54" s="16">
        <v>9</v>
      </c>
      <c r="T54" s="16">
        <v>29</v>
      </c>
      <c r="U54" s="16">
        <v>9</v>
      </c>
      <c r="V54" s="16">
        <v>14</v>
      </c>
      <c r="W54" s="16">
        <v>19</v>
      </c>
      <c r="X54" s="16">
        <v>18</v>
      </c>
      <c r="Y54" s="16">
        <v>17</v>
      </c>
      <c r="Z54" s="16">
        <v>17</v>
      </c>
      <c r="AA54" s="16">
        <v>25</v>
      </c>
      <c r="AB54" s="16"/>
      <c r="AC54" s="16"/>
      <c r="AD54" s="16"/>
      <c r="AE54" s="16"/>
      <c r="AF54" s="16"/>
      <c r="AG54" s="16"/>
      <c r="AH54" s="16"/>
      <c r="AI54" s="5"/>
      <c r="AJ54" s="4" t="s">
        <v>38</v>
      </c>
      <c r="AK54" s="5"/>
      <c r="AL54" s="38">
        <v>0.17475728155339804</v>
      </c>
      <c r="AM54" s="38">
        <v>0.15384615384615383</v>
      </c>
      <c r="AN54" s="38">
        <v>0.21238938053097345</v>
      </c>
      <c r="AO54" s="38">
        <v>0.28409090909090906</v>
      </c>
      <c r="AP54" s="38">
        <v>0.3417721518987342</v>
      </c>
      <c r="AQ54" s="38">
        <v>0.2346938775510204</v>
      </c>
      <c r="AR54" s="38">
        <v>0.20289855072463767</v>
      </c>
      <c r="AS54" s="38">
        <v>0.2068965517241379</v>
      </c>
      <c r="AT54" s="38">
        <v>0.2156862745098039</v>
      </c>
      <c r="AU54" s="38">
        <v>0.22764227642276424</v>
      </c>
      <c r="AV54" s="38">
        <v>0.20634920634920634</v>
      </c>
      <c r="AW54" s="38">
        <v>0.13513513513513511</v>
      </c>
      <c r="AX54" s="38">
        <v>0.1329113924050633</v>
      </c>
      <c r="AY54" s="38">
        <v>0.0743801652892562</v>
      </c>
      <c r="AZ54" s="38">
        <v>0.1858974358974359</v>
      </c>
      <c r="BA54" s="38">
        <v>0.06569343065693431</v>
      </c>
      <c r="BB54" s="38">
        <v>0.0979020979020979</v>
      </c>
      <c r="BC54" s="38">
        <v>0.15079365079365079</v>
      </c>
      <c r="BD54" s="38">
        <v>0.125</v>
      </c>
      <c r="BE54" s="38">
        <v>0.1440677966101695</v>
      </c>
      <c r="BF54" s="38">
        <v>0.12318840579710146</v>
      </c>
      <c r="BG54" s="38">
        <v>0.16778523489932887</v>
      </c>
      <c r="BI54" s="60"/>
    </row>
    <row r="55" spans="4:61" ht="12.7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39"/>
      <c r="AM55" s="5"/>
      <c r="AN55" s="5"/>
      <c r="AO55" s="5"/>
      <c r="AP55" s="5"/>
      <c r="AQ55" s="5"/>
      <c r="AR55" s="5"/>
      <c r="AS55" s="5"/>
      <c r="AT55" s="5"/>
      <c r="AU55" s="5"/>
      <c r="AV55" s="12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39"/>
      <c r="BI55" s="34"/>
    </row>
    <row r="56" spans="4:61" ht="12.75">
      <c r="D56" s="5" t="s">
        <v>56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5">
        <v>158</v>
      </c>
      <c r="S56" s="35">
        <v>121</v>
      </c>
      <c r="T56" s="35">
        <v>156</v>
      </c>
      <c r="U56" s="35">
        <v>137</v>
      </c>
      <c r="V56" s="35">
        <v>143</v>
      </c>
      <c r="W56" s="35">
        <v>126</v>
      </c>
      <c r="X56" s="35">
        <v>144</v>
      </c>
      <c r="Y56" s="35">
        <v>118</v>
      </c>
      <c r="Z56" s="35">
        <v>138</v>
      </c>
      <c r="AA56" s="35">
        <v>149</v>
      </c>
      <c r="AB56" s="35"/>
      <c r="AC56" s="35"/>
      <c r="AD56" s="35"/>
      <c r="AE56" s="35"/>
      <c r="AF56" s="35"/>
      <c r="AG56" s="35"/>
      <c r="AH56" s="35"/>
      <c r="AI56" s="35"/>
      <c r="AJ56" s="5"/>
      <c r="AL56" s="40">
        <v>1</v>
      </c>
      <c r="AM56" s="40">
        <v>1</v>
      </c>
      <c r="AN56" s="40">
        <v>1</v>
      </c>
      <c r="AO56" s="40">
        <v>1</v>
      </c>
      <c r="AP56" s="40">
        <v>1</v>
      </c>
      <c r="AQ56" s="40">
        <v>1</v>
      </c>
      <c r="AR56" s="40">
        <v>1</v>
      </c>
      <c r="AS56" s="40">
        <v>1</v>
      </c>
      <c r="AT56" s="40">
        <v>1</v>
      </c>
      <c r="AU56" s="40">
        <v>1</v>
      </c>
      <c r="AV56" s="40">
        <v>1</v>
      </c>
      <c r="AW56" s="40">
        <v>1</v>
      </c>
      <c r="AX56" s="40">
        <v>1</v>
      </c>
      <c r="AY56" s="40">
        <v>1</v>
      </c>
      <c r="AZ56" s="40">
        <v>1</v>
      </c>
      <c r="BA56" s="40">
        <v>1</v>
      </c>
      <c r="BB56" s="40">
        <v>1</v>
      </c>
      <c r="BC56" s="40">
        <v>1</v>
      </c>
      <c r="BD56" s="40">
        <v>1</v>
      </c>
      <c r="BE56" s="40">
        <v>1</v>
      </c>
      <c r="BF56" s="40">
        <v>1</v>
      </c>
      <c r="BG56" s="39">
        <v>1</v>
      </c>
      <c r="BI56" s="34"/>
    </row>
    <row r="57" spans="4:61" ht="12.7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I57" s="34"/>
    </row>
    <row r="58" spans="6:59" ht="12.75">
      <c r="F58" s="6" t="s">
        <v>4</v>
      </c>
      <c r="G58" s="6" t="s">
        <v>5</v>
      </c>
      <c r="H58" s="6" t="s">
        <v>6</v>
      </c>
      <c r="I58" s="6" t="s">
        <v>7</v>
      </c>
      <c r="J58" s="6" t="s">
        <v>8</v>
      </c>
      <c r="K58" s="6" t="s">
        <v>9</v>
      </c>
      <c r="L58" s="6" t="s">
        <v>10</v>
      </c>
      <c r="M58" s="6" t="s">
        <v>11</v>
      </c>
      <c r="N58" s="6" t="s">
        <v>12</v>
      </c>
      <c r="O58" s="6" t="s">
        <v>13</v>
      </c>
      <c r="P58" s="6" t="s">
        <v>14</v>
      </c>
      <c r="Q58" s="6" t="s">
        <v>15</v>
      </c>
      <c r="R58" s="19" t="s">
        <v>16</v>
      </c>
      <c r="S58" s="19" t="s">
        <v>17</v>
      </c>
      <c r="T58" s="19" t="s">
        <v>18</v>
      </c>
      <c r="U58" s="19" t="s">
        <v>19</v>
      </c>
      <c r="V58" s="19" t="s">
        <v>20</v>
      </c>
      <c r="W58" s="19" t="s">
        <v>21</v>
      </c>
      <c r="X58" s="19" t="s">
        <v>22</v>
      </c>
      <c r="Y58" s="19" t="s">
        <v>23</v>
      </c>
      <c r="Z58" s="19" t="s">
        <v>51</v>
      </c>
      <c r="AA58" s="19" t="s">
        <v>59</v>
      </c>
      <c r="AB58" s="19"/>
      <c r="AC58" s="19"/>
      <c r="AD58" s="19"/>
      <c r="AE58" s="19"/>
      <c r="AF58" s="19"/>
      <c r="AG58" s="19"/>
      <c r="AH58" s="19"/>
      <c r="AI58" s="20"/>
      <c r="AJ58" s="20"/>
      <c r="AK58" s="20"/>
      <c r="AL58" s="19" t="s">
        <v>4</v>
      </c>
      <c r="AM58" s="19" t="s">
        <v>5</v>
      </c>
      <c r="AN58" s="19" t="s">
        <v>6</v>
      </c>
      <c r="AO58" s="19" t="s">
        <v>7</v>
      </c>
      <c r="AP58" s="19" t="s">
        <v>8</v>
      </c>
      <c r="AQ58" s="19" t="s">
        <v>9</v>
      </c>
      <c r="AR58" s="19" t="s">
        <v>10</v>
      </c>
      <c r="AS58" s="19" t="s">
        <v>11</v>
      </c>
      <c r="AT58" s="19" t="s">
        <v>12</v>
      </c>
      <c r="AU58" s="19" t="s">
        <v>13</v>
      </c>
      <c r="AV58" s="19" t="s">
        <v>14</v>
      </c>
      <c r="AW58" s="19" t="s">
        <v>15</v>
      </c>
      <c r="AX58" s="19" t="s">
        <v>16</v>
      </c>
      <c r="AY58" s="19" t="s">
        <v>17</v>
      </c>
      <c r="AZ58" s="19" t="s">
        <v>18</v>
      </c>
      <c r="BA58" s="19" t="s">
        <v>19</v>
      </c>
      <c r="BB58" s="19" t="s">
        <v>20</v>
      </c>
      <c r="BC58" s="19" t="s">
        <v>21</v>
      </c>
      <c r="BD58" s="19" t="s">
        <v>22</v>
      </c>
      <c r="BE58" s="19" t="s">
        <v>23</v>
      </c>
      <c r="BF58" s="19" t="s">
        <v>51</v>
      </c>
      <c r="BG58" s="19" t="s">
        <v>59</v>
      </c>
    </row>
    <row r="60" spans="49:51" ht="12.75">
      <c r="AW60" s="68">
        <f>10.9+2.9+1.5+0.7</f>
        <v>16</v>
      </c>
      <c r="AX60" s="61">
        <f>5.9+0.8+5.1</f>
        <v>11.8</v>
      </c>
      <c r="AY60" s="61">
        <f>4.7+2.2+11.6+5.2+2.6</f>
        <v>26.3</v>
      </c>
    </row>
    <row r="61" spans="49:51" ht="12.75">
      <c r="AW61" s="68">
        <f>43.8+13.1+4.4+16.1</f>
        <v>77.4</v>
      </c>
      <c r="AX61" s="61">
        <f>45.8+1.7+1.7+24.6</f>
        <v>73.80000000000001</v>
      </c>
      <c r="AY61" s="61">
        <f>25.9+19+13.8</f>
        <v>58.7</v>
      </c>
    </row>
    <row r="62" spans="49:51" ht="12.75">
      <c r="AW62" s="68">
        <f>2.2+3.6+0.7</f>
        <v>6.500000000000001</v>
      </c>
      <c r="AX62" s="61">
        <f>4.2+0.8+5.9+1.7+1.7</f>
        <v>14.299999999999999</v>
      </c>
      <c r="AY62" s="61">
        <f>1.3+3.9+1.7+8.2</f>
        <v>15.1</v>
      </c>
    </row>
    <row r="63" spans="49:51" ht="12.75">
      <c r="AW63" s="69">
        <f>SUM(AW60:AW62)</f>
        <v>99.9</v>
      </c>
      <c r="AX63" s="69">
        <f>SUM(AX60:AX62)</f>
        <v>99.9</v>
      </c>
      <c r="AY63" s="69">
        <f>SUM(AY60:AY62)</f>
        <v>100.1</v>
      </c>
    </row>
    <row r="64" spans="4:61" ht="12.75">
      <c r="D64" s="4" t="s">
        <v>24</v>
      </c>
      <c r="E64" s="5"/>
      <c r="F64" s="16"/>
      <c r="G64" s="16"/>
      <c r="H64" s="16">
        <v>17</v>
      </c>
      <c r="I64" s="16">
        <v>16</v>
      </c>
      <c r="J64" s="16">
        <v>33</v>
      </c>
      <c r="K64" s="16">
        <v>17</v>
      </c>
      <c r="L64" s="16">
        <v>27</v>
      </c>
      <c r="M64" s="16">
        <v>30</v>
      </c>
      <c r="Q64" s="16"/>
      <c r="Y64">
        <v>21</v>
      </c>
      <c r="Z64">
        <v>26</v>
      </c>
      <c r="AA64">
        <v>48</v>
      </c>
      <c r="AB64">
        <f>15+4+3</f>
        <v>22</v>
      </c>
      <c r="AC64">
        <v>14</v>
      </c>
      <c r="AD64">
        <f>11+5+27+12+6</f>
        <v>61</v>
      </c>
      <c r="AE64" s="16">
        <v>16</v>
      </c>
      <c r="AF64" s="16">
        <v>33</v>
      </c>
      <c r="AG64">
        <v>75</v>
      </c>
      <c r="AI64" s="5"/>
      <c r="AJ64" s="4" t="s">
        <v>24</v>
      </c>
      <c r="AK64" s="5"/>
      <c r="AL64" s="38"/>
      <c r="AM64" s="38"/>
      <c r="AN64" s="38">
        <v>0.10759493670886078</v>
      </c>
      <c r="AO64" s="38">
        <v>0.11188811188811189</v>
      </c>
      <c r="AP64" s="38">
        <v>0.23913043478260873</v>
      </c>
      <c r="AQ64" s="38">
        <v>0.14049586776859505</v>
      </c>
      <c r="AR64" s="38">
        <v>0.21428571428571427</v>
      </c>
      <c r="AS64" s="38">
        <v>0.20134228187919462</v>
      </c>
      <c r="AT64" s="38">
        <v>0.17</v>
      </c>
      <c r="AU64" s="38">
        <v>0.18</v>
      </c>
      <c r="AV64" s="38">
        <v>0.24</v>
      </c>
      <c r="AW64" s="38">
        <v>0.16</v>
      </c>
      <c r="AX64" s="38">
        <v>0.12</v>
      </c>
      <c r="AY64" s="38">
        <v>0.26</v>
      </c>
      <c r="AZ64" s="83">
        <v>0.112</v>
      </c>
      <c r="BA64" s="83">
        <v>0.239</v>
      </c>
      <c r="BB64" s="85">
        <v>0.336</v>
      </c>
      <c r="BH64" s="39"/>
      <c r="BI64" s="60"/>
    </row>
    <row r="65" spans="4:61" ht="12.75">
      <c r="D65" s="4" t="s">
        <v>57</v>
      </c>
      <c r="E65" s="5"/>
      <c r="F65" s="16"/>
      <c r="G65" s="16"/>
      <c r="H65" s="16">
        <v>120</v>
      </c>
      <c r="I65" s="16">
        <v>113</v>
      </c>
      <c r="J65" s="16">
        <v>88</v>
      </c>
      <c r="K65" s="16">
        <v>95</v>
      </c>
      <c r="L65" s="16">
        <v>80</v>
      </c>
      <c r="M65" s="16">
        <v>94</v>
      </c>
      <c r="Q65" s="16"/>
      <c r="Y65">
        <v>101</v>
      </c>
      <c r="Z65">
        <v>100</v>
      </c>
      <c r="AA65">
        <v>124</v>
      </c>
      <c r="AB65">
        <f>60+18+6+22</f>
        <v>106</v>
      </c>
      <c r="AC65">
        <f>54+4+29</f>
        <v>87</v>
      </c>
      <c r="AD65">
        <f>60+44+32</f>
        <v>136</v>
      </c>
      <c r="AE65" s="16">
        <v>113</v>
      </c>
      <c r="AF65" s="16">
        <v>88</v>
      </c>
      <c r="AG65">
        <v>116</v>
      </c>
      <c r="AI65" s="5"/>
      <c r="AJ65" s="4" t="s">
        <v>57</v>
      </c>
      <c r="AK65" s="5"/>
      <c r="AL65" s="38"/>
      <c r="AM65" s="38"/>
      <c r="AN65" s="38">
        <v>0.7594936708860759</v>
      </c>
      <c r="AO65" s="38">
        <v>0.7902097902097902</v>
      </c>
      <c r="AP65" s="38">
        <v>0.6376811594202898</v>
      </c>
      <c r="AQ65" s="38">
        <v>0.7851239669421488</v>
      </c>
      <c r="AR65" s="38">
        <v>0.6349206349206349</v>
      </c>
      <c r="AS65" s="38">
        <v>0.6308724832214765</v>
      </c>
      <c r="AT65" s="38">
        <v>0.65</v>
      </c>
      <c r="AU65" s="38">
        <v>0.69</v>
      </c>
      <c r="AV65" s="38">
        <v>0.62</v>
      </c>
      <c r="AW65" s="38">
        <v>0.77</v>
      </c>
      <c r="AX65" s="38">
        <v>0.74</v>
      </c>
      <c r="AY65" s="38">
        <v>0.59</v>
      </c>
      <c r="AZ65" s="83">
        <v>0.79</v>
      </c>
      <c r="BA65" s="83">
        <v>0.638</v>
      </c>
      <c r="BB65" s="85">
        <v>0.52</v>
      </c>
      <c r="BH65" s="39"/>
      <c r="BI65" s="60"/>
    </row>
    <row r="66" spans="4:61" ht="12.75">
      <c r="D66" s="4" t="s">
        <v>38</v>
      </c>
      <c r="E66" s="5"/>
      <c r="F66" s="16"/>
      <c r="G66" s="16"/>
      <c r="H66" s="16">
        <v>21</v>
      </c>
      <c r="I66" s="16">
        <v>14</v>
      </c>
      <c r="J66" s="16">
        <v>17</v>
      </c>
      <c r="K66" s="16">
        <v>9</v>
      </c>
      <c r="L66" s="16">
        <v>19</v>
      </c>
      <c r="M66" s="16">
        <v>25</v>
      </c>
      <c r="Q66" s="16"/>
      <c r="Y66">
        <v>28</v>
      </c>
      <c r="Z66">
        <v>18</v>
      </c>
      <c r="AA66">
        <v>28</v>
      </c>
      <c r="AB66">
        <f>8+1</f>
        <v>9</v>
      </c>
      <c r="AC66">
        <v>17</v>
      </c>
      <c r="AD66">
        <f>12+4+19</f>
        <v>35</v>
      </c>
      <c r="AE66" s="16">
        <v>14</v>
      </c>
      <c r="AF66" s="16">
        <v>17</v>
      </c>
      <c r="AG66">
        <v>32</v>
      </c>
      <c r="AI66" s="5"/>
      <c r="AJ66" s="4" t="s">
        <v>38</v>
      </c>
      <c r="AK66" s="5"/>
      <c r="AL66" s="38"/>
      <c r="AM66" s="38"/>
      <c r="AN66" s="38">
        <v>0.1329113924050633</v>
      </c>
      <c r="AO66" s="38">
        <v>0.0979020979020979</v>
      </c>
      <c r="AP66" s="38">
        <v>0.12318840579710146</v>
      </c>
      <c r="AQ66" s="38">
        <v>0.0743801652892562</v>
      </c>
      <c r="AR66" s="38">
        <v>0.15079365079365079</v>
      </c>
      <c r="AS66" s="38">
        <v>0.16778523489932887</v>
      </c>
      <c r="AT66" s="38">
        <v>0.18</v>
      </c>
      <c r="AU66" s="38">
        <v>0.13</v>
      </c>
      <c r="AV66" s="38">
        <v>0.14</v>
      </c>
      <c r="AW66" s="38">
        <v>0.07</v>
      </c>
      <c r="AX66" s="38">
        <v>0.14</v>
      </c>
      <c r="AY66" s="38">
        <v>0.15</v>
      </c>
      <c r="AZ66" s="83">
        <v>0.098</v>
      </c>
      <c r="BA66" s="83">
        <v>0.123</v>
      </c>
      <c r="BB66" s="85">
        <v>0.143</v>
      </c>
      <c r="BH66" s="39"/>
      <c r="BI66" s="60"/>
    </row>
    <row r="67" spans="4:61" ht="12.75">
      <c r="D67" s="5"/>
      <c r="E67" s="5"/>
      <c r="F67" s="5"/>
      <c r="G67" s="5"/>
      <c r="H67" s="5"/>
      <c r="I67" s="5"/>
      <c r="J67" s="5"/>
      <c r="K67" s="5"/>
      <c r="L67" s="5"/>
      <c r="M67" s="5"/>
      <c r="Q67" s="5"/>
      <c r="AI67" s="5"/>
      <c r="AJ67" s="5"/>
      <c r="AK67" s="5"/>
      <c r="AL67" s="39"/>
      <c r="AM67" s="5"/>
      <c r="AN67" s="5"/>
      <c r="AO67" s="5"/>
      <c r="AP67" s="5"/>
      <c r="AQ67" s="5"/>
      <c r="AR67" s="5"/>
      <c r="AS67" s="39"/>
      <c r="AT67" s="5"/>
      <c r="AW67" s="71"/>
      <c r="AX67" s="72"/>
      <c r="AY67" s="72"/>
      <c r="AZ67" s="84"/>
      <c r="BA67" s="84"/>
      <c r="BB67" s="61"/>
      <c r="BH67" s="5"/>
      <c r="BI67" s="34"/>
    </row>
    <row r="68" spans="4:61" ht="12.75">
      <c r="D68" s="5" t="s">
        <v>56</v>
      </c>
      <c r="E68" s="5"/>
      <c r="F68" s="5"/>
      <c r="G68" s="5"/>
      <c r="H68" s="35">
        <v>158</v>
      </c>
      <c r="I68" s="35">
        <v>143</v>
      </c>
      <c r="J68" s="35">
        <v>138</v>
      </c>
      <c r="K68" s="35">
        <v>121</v>
      </c>
      <c r="L68" s="35">
        <v>126</v>
      </c>
      <c r="M68" s="35">
        <v>149</v>
      </c>
      <c r="Q68" s="5"/>
      <c r="Y68" s="67">
        <f aca="true" t="shared" si="0" ref="Y68:AD68">SUM(Y64:Y67)</f>
        <v>150</v>
      </c>
      <c r="Z68" s="67">
        <f t="shared" si="0"/>
        <v>144</v>
      </c>
      <c r="AA68" s="67">
        <f t="shared" si="0"/>
        <v>200</v>
      </c>
      <c r="AB68" s="67">
        <f t="shared" si="0"/>
        <v>137</v>
      </c>
      <c r="AC68" s="67">
        <f t="shared" si="0"/>
        <v>118</v>
      </c>
      <c r="AD68" s="67">
        <f t="shared" si="0"/>
        <v>232</v>
      </c>
      <c r="AE68" s="67">
        <f>SUM(AE64:AE67)</f>
        <v>143</v>
      </c>
      <c r="AF68" s="67">
        <f>SUM(AF64:AF67)</f>
        <v>138</v>
      </c>
      <c r="AG68" s="67">
        <f>SUM(AG64:AG67)</f>
        <v>223</v>
      </c>
      <c r="AH68" s="67"/>
      <c r="AI68" s="35"/>
      <c r="AJ68" s="5"/>
      <c r="AL68" s="40"/>
      <c r="AM68" s="40"/>
      <c r="AN68" s="40">
        <v>1</v>
      </c>
      <c r="AO68" s="40">
        <v>1</v>
      </c>
      <c r="AP68" s="40">
        <v>1</v>
      </c>
      <c r="AQ68" s="40">
        <v>1</v>
      </c>
      <c r="AR68" s="40">
        <v>1</v>
      </c>
      <c r="AS68" s="39">
        <v>1</v>
      </c>
      <c r="AT68" s="40">
        <f aca="true" t="shared" si="1" ref="AT68:AY68">SUM(AT64:AT67)</f>
        <v>1</v>
      </c>
      <c r="AU68" s="40">
        <f t="shared" si="1"/>
        <v>0.9999999999999999</v>
      </c>
      <c r="AV68" s="40">
        <f t="shared" si="1"/>
        <v>1</v>
      </c>
      <c r="AW68" s="70">
        <f t="shared" si="1"/>
        <v>1</v>
      </c>
      <c r="AX68" s="70">
        <f t="shared" si="1"/>
        <v>1</v>
      </c>
      <c r="AY68" s="70">
        <f t="shared" si="1"/>
        <v>1</v>
      </c>
      <c r="AZ68" s="82">
        <f>SUM(AZ64:AZ67)</f>
        <v>1</v>
      </c>
      <c r="BA68" s="82">
        <f>SUM(BA64:BA67)</f>
        <v>1</v>
      </c>
      <c r="BB68" s="82">
        <f>SUM(BB64:BB67)</f>
        <v>0.9990000000000001</v>
      </c>
      <c r="BH68" s="5"/>
      <c r="BI68" s="34"/>
    </row>
    <row r="69" spans="4:61" ht="12.75">
      <c r="D69" s="5"/>
      <c r="E69" s="5"/>
      <c r="F69" s="5"/>
      <c r="G69" s="5"/>
      <c r="H69" s="5"/>
      <c r="I69" s="5"/>
      <c r="J69" s="5"/>
      <c r="K69" s="5"/>
      <c r="L69" s="5"/>
      <c r="M69" s="5"/>
      <c r="Q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T69" s="5"/>
      <c r="BH69" s="5"/>
      <c r="BI69" s="34"/>
    </row>
    <row r="70" spans="6:60" ht="12.75">
      <c r="F70" s="6"/>
      <c r="G70" s="6"/>
      <c r="H70" s="19" t="s">
        <v>16</v>
      </c>
      <c r="I70" s="19" t="s">
        <v>20</v>
      </c>
      <c r="J70" s="19" t="s">
        <v>51</v>
      </c>
      <c r="K70" s="19" t="s">
        <v>17</v>
      </c>
      <c r="L70" s="19" t="s">
        <v>21</v>
      </c>
      <c r="M70" s="19" t="s">
        <v>59</v>
      </c>
      <c r="N70" s="19" t="s">
        <v>18</v>
      </c>
      <c r="O70" s="19" t="s">
        <v>22</v>
      </c>
      <c r="P70" s="19" t="s">
        <v>61</v>
      </c>
      <c r="Q70" s="6"/>
      <c r="Y70" s="19" t="s">
        <v>18</v>
      </c>
      <c r="Z70" s="19" t="s">
        <v>22</v>
      </c>
      <c r="AA70" s="19" t="s">
        <v>61</v>
      </c>
      <c r="AB70" s="19" t="s">
        <v>19</v>
      </c>
      <c r="AC70" s="19" t="s">
        <v>23</v>
      </c>
      <c r="AD70" s="19" t="s">
        <v>63</v>
      </c>
      <c r="AE70" s="19" t="s">
        <v>20</v>
      </c>
      <c r="AF70" s="19" t="s">
        <v>51</v>
      </c>
      <c r="AG70" s="19" t="s">
        <v>66</v>
      </c>
      <c r="AH70" s="19"/>
      <c r="AI70" s="20"/>
      <c r="AJ70" s="20"/>
      <c r="AK70" s="20"/>
      <c r="AL70" s="19"/>
      <c r="AM70" s="19"/>
      <c r="AN70" s="19" t="s">
        <v>16</v>
      </c>
      <c r="AO70" s="19" t="s">
        <v>20</v>
      </c>
      <c r="AP70" s="19" t="s">
        <v>51</v>
      </c>
      <c r="AQ70" s="19" t="s">
        <v>17</v>
      </c>
      <c r="AR70" s="19" t="s">
        <v>21</v>
      </c>
      <c r="AS70" s="19" t="s">
        <v>59</v>
      </c>
      <c r="AT70" s="19" t="s">
        <v>18</v>
      </c>
      <c r="AU70" s="19" t="s">
        <v>22</v>
      </c>
      <c r="AV70" s="19" t="s">
        <v>61</v>
      </c>
      <c r="AW70" s="19" t="s">
        <v>19</v>
      </c>
      <c r="AX70" s="19" t="s">
        <v>23</v>
      </c>
      <c r="AY70" s="19" t="s">
        <v>63</v>
      </c>
      <c r="AZ70" s="19" t="s">
        <v>20</v>
      </c>
      <c r="BA70" s="19" t="s">
        <v>51</v>
      </c>
      <c r="BB70" s="19" t="s">
        <v>66</v>
      </c>
      <c r="BH70" s="20"/>
    </row>
    <row r="71" spans="8:54" ht="12.75">
      <c r="H71">
        <v>1</v>
      </c>
      <c r="I71">
        <v>2</v>
      </c>
      <c r="J71">
        <v>3</v>
      </c>
      <c r="K71">
        <v>1</v>
      </c>
      <c r="L71">
        <v>2</v>
      </c>
      <c r="M71">
        <v>3</v>
      </c>
      <c r="N71">
        <v>1</v>
      </c>
      <c r="O71">
        <v>2</v>
      </c>
      <c r="P71">
        <v>3</v>
      </c>
      <c r="Q71">
        <v>1</v>
      </c>
      <c r="R71">
        <v>2</v>
      </c>
      <c r="S71">
        <v>3</v>
      </c>
      <c r="Y71">
        <v>1</v>
      </c>
      <c r="Z71">
        <v>2</v>
      </c>
      <c r="AA71">
        <v>3</v>
      </c>
      <c r="AB71">
        <v>1</v>
      </c>
      <c r="AC71">
        <v>2</v>
      </c>
      <c r="AD71">
        <v>3</v>
      </c>
      <c r="AE71">
        <v>1</v>
      </c>
      <c r="AF71">
        <v>2</v>
      </c>
      <c r="AG71">
        <v>3</v>
      </c>
      <c r="AW71">
        <v>1</v>
      </c>
      <c r="AX71">
        <v>2</v>
      </c>
      <c r="AY71">
        <v>3</v>
      </c>
      <c r="AZ71">
        <v>1</v>
      </c>
      <c r="BA71">
        <v>2</v>
      </c>
      <c r="BB71">
        <v>3</v>
      </c>
    </row>
    <row r="72" spans="52:54" ht="12.75">
      <c r="AZ72" s="81"/>
      <c r="BA72" s="81"/>
      <c r="BB72" s="81"/>
    </row>
  </sheetData>
  <mergeCells count="6">
    <mergeCell ref="D10:Z10"/>
    <mergeCell ref="AJ10:BF10"/>
    <mergeCell ref="D8:Z8"/>
    <mergeCell ref="AJ8:BF8"/>
    <mergeCell ref="D9:Z9"/>
    <mergeCell ref="AJ9:BF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2005-11-22T15:36:53Z</cp:lastPrinted>
  <dcterms:created xsi:type="dcterms:W3CDTF">2001-08-14T15:24:28Z</dcterms:created>
  <dcterms:modified xsi:type="dcterms:W3CDTF">2006-02-28T22:21:07Z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