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3270" activeTab="1"/>
  </bookViews>
  <sheets>
    <sheet name="B-2" sheetId="1" r:id="rId1"/>
    <sheet name="2  graphs" sheetId="2" r:id="rId2"/>
    <sheet name="transfer adm graph" sheetId="3" r:id="rId3"/>
    <sheet name="enrolled tranfers graph" sheetId="4" r:id="rId4"/>
  </sheets>
  <definedNames>
    <definedName name="__123Graph_A" hidden="1">'B-2'!$E$46:$N$46</definedName>
    <definedName name="__123Graph_AB2ENROLL" hidden="1">'B-2'!$E$16:$N$16</definedName>
    <definedName name="__123Graph_B" hidden="1">'B-2'!$E$47:$N$47</definedName>
    <definedName name="__123Graph_BB2ENROLL" hidden="1">'B-2'!$E$18:$N$18</definedName>
    <definedName name="__123Graph_CB2ENROLL" hidden="1">'B-2'!$E$21:$N$21</definedName>
    <definedName name="__123Graph_X" hidden="1">'B-2'!$E$14:$N$14</definedName>
    <definedName name="__123Graph_XB2ENROLL" hidden="1">'B-2'!$E$14:$N$14</definedName>
    <definedName name="_1__123Graph_AB2L_U" hidden="1">'B-2'!$E$46:$N$46</definedName>
    <definedName name="_2__123Graph_BB2L_U" hidden="1">'B-2'!$E$47:$N$47</definedName>
    <definedName name="_3__123Graph_XB2L_U" hidden="1">'B-2'!$E$14:$N$14</definedName>
    <definedName name="_Regression_Int" localSheetId="0" hidden="1">1</definedName>
    <definedName name="_xlnm.Print_Area" localSheetId="0">'B-2'!$C$3:$AD$39</definedName>
    <definedName name="Print_Area_MI">'B-2'!$C$3:$W$40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<sst xmlns="http://schemas.openxmlformats.org/spreadsheetml/2006/main" count="53" uniqueCount="21">
  <si>
    <t>TRANSFER ADMISSION CHARACTERISTICS</t>
  </si>
  <si>
    <t>Fall Semesters</t>
  </si>
  <si>
    <t>APPLICATIONS</t>
  </si>
  <si>
    <t>ACCEPTED</t>
  </si>
  <si>
    <t xml:space="preserve">  % ACCEPTED</t>
  </si>
  <si>
    <t>ENROLLED</t>
  </si>
  <si>
    <t xml:space="preserve">  % ENROLLED</t>
  </si>
  <si>
    <t>CLASS LEVEL %</t>
  </si>
  <si>
    <t xml:space="preserve">  FRESHMAN</t>
  </si>
  <si>
    <t xml:space="preserve">  SOPHOMORE</t>
  </si>
  <si>
    <t xml:space="preserve">  JUNIOR</t>
  </si>
  <si>
    <t xml:space="preserve">  SENIOR</t>
  </si>
  <si>
    <t>MEAN G.P.A.</t>
  </si>
  <si>
    <t>OFFICE  OF  INSTITUTIONAL  RESEARCH  AND  PLANNING</t>
  </si>
  <si>
    <t>graph  table  001</t>
  </si>
  <si>
    <t>graph  table  002</t>
  </si>
  <si>
    <t>Lower</t>
  </si>
  <si>
    <t>Upper</t>
  </si>
  <si>
    <t>CLASS LEVEL (%)</t>
  </si>
  <si>
    <t xml:space="preserve"> </t>
  </si>
  <si>
    <t>SUNY at Fredonia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</si>
</sst>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_)"/>
    <numFmt numFmtId="166" formatCode="0.0%"/>
    <numFmt numFmtId="167" formatCode="0.0"/>
  </numFmts>
  <fonts count="53">
    <font>
      <sz val="10"/>
      <name val="Helv"/>
      <family val="0"/>
    </font>
    <font>
      <sz val="12"/>
      <color indexed="8"/>
      <name val="Times New Roman"/>
      <family val="2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u val="double"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u val="double"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9.75"/>
      <color indexed="8"/>
      <name val="Times New Roman"/>
      <family val="0"/>
    </font>
    <font>
      <b/>
      <i/>
      <sz val="28"/>
      <color indexed="8"/>
      <name val="Book Antiqua"/>
      <family val="0"/>
    </font>
    <font>
      <b/>
      <i/>
      <sz val="31"/>
      <color indexed="8"/>
      <name val="Book Antiqua"/>
      <family val="0"/>
    </font>
    <font>
      <b/>
      <i/>
      <sz val="22"/>
      <color indexed="8"/>
      <name val="Book Antiqua"/>
      <family val="0"/>
    </font>
    <font>
      <sz val="14.7"/>
      <color indexed="8"/>
      <name val="Times New Roman"/>
      <family val="0"/>
    </font>
    <font>
      <b/>
      <i/>
      <sz val="26"/>
      <color indexed="8"/>
      <name val="Book Antiqua"/>
      <family val="0"/>
    </font>
    <font>
      <b/>
      <i/>
      <sz val="24.25"/>
      <color indexed="8"/>
      <name val="Book Antiqua"/>
      <family val="0"/>
    </font>
    <font>
      <sz val="16.3"/>
      <color indexed="8"/>
      <name val="Times New Roman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  <fill>
      <patternFill patternType="solid">
        <fgColor indexed="6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6" fontId="3" fillId="0" borderId="0" xfId="57" applyNumberFormat="1" applyFont="1" applyAlignment="1" applyProtection="1">
      <alignment/>
      <protection/>
    </xf>
    <xf numFmtId="167" fontId="3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9" fillId="33" borderId="10" xfId="0" applyFont="1" applyFill="1" applyBorder="1" applyAlignment="1" applyProtection="1">
      <alignment horizontal="left"/>
      <protection/>
    </xf>
    <xf numFmtId="165" fontId="9" fillId="33" borderId="11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11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167" fontId="3" fillId="0" borderId="0" xfId="0" applyNumberFormat="1" applyFont="1" applyAlignment="1">
      <alignment/>
    </xf>
    <xf numFmtId="0" fontId="9" fillId="33" borderId="10" xfId="0" applyFont="1" applyFill="1" applyBorder="1" applyAlignment="1" applyProtection="1">
      <alignment horizontal="left" vertical="center"/>
      <protection/>
    </xf>
    <xf numFmtId="165" fontId="9" fillId="33" borderId="11" xfId="0" applyNumberFormat="1" applyFont="1" applyFill="1" applyBorder="1" applyAlignment="1" applyProtection="1">
      <alignment vertical="center"/>
      <protection/>
    </xf>
    <xf numFmtId="165" fontId="9" fillId="33" borderId="15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2" fontId="3" fillId="0" borderId="0" xfId="0" applyNumberFormat="1" applyFont="1" applyAlignment="1">
      <alignment/>
    </xf>
    <xf numFmtId="165" fontId="9" fillId="33" borderId="16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1" u="none" baseline="0">
                <a:solidFill>
                  <a:srgbClr val="000000"/>
                </a:solidFill>
              </a:rPr>
              <a:t>Transfer  Admissions</a:t>
            </a:r>
            <a:r>
              <a:rPr lang="en-US" cap="none" sz="3100" b="1" i="1" u="none" baseline="0">
                <a:solidFill>
                  <a:srgbClr val="000000"/>
                </a:solidFill>
              </a:rPr>
              <a:t>
</a:t>
            </a:r>
            <a:r>
              <a:rPr lang="en-US" cap="none" sz="2200" b="1" i="1" u="none" baseline="0">
                <a:solidFill>
                  <a:srgbClr val="000000"/>
                </a:solidFill>
              </a:rPr>
              <a:t>Fall  Semesters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4775"/>
          <c:y val="0.1685"/>
          <c:w val="0.933"/>
          <c:h val="0.76725"/>
        </c:manualLayout>
      </c:layout>
      <c:barChart>
        <c:barDir val="col"/>
        <c:grouping val="clustered"/>
        <c:varyColors val="0"/>
        <c:ser>
          <c:idx val="0"/>
          <c:order val="0"/>
          <c:tx>
            <c:v>Applications       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'B-2'!$V$85:$AD$85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'B-2'!$V$87:$AD$87</c:f>
              <c:numCache>
                <c:ptCount val="9"/>
                <c:pt idx="0">
                  <c:v>1148</c:v>
                </c:pt>
                <c:pt idx="1">
                  <c:v>1196</c:v>
                </c:pt>
                <c:pt idx="2">
                  <c:v>1232</c:v>
                </c:pt>
                <c:pt idx="3">
                  <c:v>1368</c:v>
                </c:pt>
                <c:pt idx="4">
                  <c:v>1331</c:v>
                </c:pt>
                <c:pt idx="5">
                  <c:v>1346</c:v>
                </c:pt>
                <c:pt idx="6">
                  <c:v>1421</c:v>
                </c:pt>
                <c:pt idx="7">
                  <c:v>1499</c:v>
                </c:pt>
                <c:pt idx="8">
                  <c:v>1315</c:v>
                </c:pt>
              </c:numCache>
            </c:numRef>
          </c:val>
        </c:ser>
        <c:ser>
          <c:idx val="1"/>
          <c:order val="1"/>
          <c:tx>
            <c:v>Accepted         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'B-2'!$V$85:$AD$85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'B-2'!$V$88:$AD$88</c:f>
              <c:numCache>
                <c:ptCount val="9"/>
                <c:pt idx="0">
                  <c:v>731</c:v>
                </c:pt>
                <c:pt idx="1">
                  <c:v>755</c:v>
                </c:pt>
                <c:pt idx="2">
                  <c:v>792</c:v>
                </c:pt>
                <c:pt idx="3">
                  <c:v>789</c:v>
                </c:pt>
                <c:pt idx="4">
                  <c:v>791</c:v>
                </c:pt>
                <c:pt idx="5">
                  <c:v>782</c:v>
                </c:pt>
                <c:pt idx="6">
                  <c:v>767</c:v>
                </c:pt>
                <c:pt idx="7">
                  <c:v>797</c:v>
                </c:pt>
                <c:pt idx="8">
                  <c:v>793</c:v>
                </c:pt>
              </c:numCache>
            </c:numRef>
          </c:val>
        </c:ser>
        <c:ser>
          <c:idx val="2"/>
          <c:order val="2"/>
          <c:tx>
            <c:v>Enrolled          </c:v>
          </c:tx>
          <c:spPr>
            <a:pattFill prst="pct8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'B-2'!$V$85:$AD$85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'B-2'!$V$89:$AD$89</c:f>
              <c:numCache>
                <c:ptCount val="9"/>
                <c:pt idx="0">
                  <c:v>424</c:v>
                </c:pt>
                <c:pt idx="1">
                  <c:v>423</c:v>
                </c:pt>
                <c:pt idx="2">
                  <c:v>462</c:v>
                </c:pt>
                <c:pt idx="3">
                  <c:v>426</c:v>
                </c:pt>
                <c:pt idx="4">
                  <c:v>441</c:v>
                </c:pt>
                <c:pt idx="5">
                  <c:v>455</c:v>
                </c:pt>
                <c:pt idx="6">
                  <c:v>454</c:v>
                </c:pt>
                <c:pt idx="7">
                  <c:v>433</c:v>
                </c:pt>
                <c:pt idx="8">
                  <c:v>439</c:v>
                </c:pt>
              </c:numCache>
            </c:numRef>
          </c:val>
        </c:ser>
        <c:axId val="19580602"/>
        <c:axId val="42007691"/>
      </c:barChart>
      <c:catAx>
        <c:axId val="19580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07691"/>
        <c:crosses val="autoZero"/>
        <c:auto val="1"/>
        <c:lblOffset val="100"/>
        <c:tickLblSkip val="1"/>
        <c:noMultiLvlLbl val="0"/>
      </c:catAx>
      <c:valAx>
        <c:axId val="42007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solidFill>
                      <a:srgbClr val="000000"/>
                    </a:solidFill>
                  </a:rPr>
                  <a:t>Headcount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806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2775"/>
          <c:y val="0.93325"/>
          <c:w val="0.63975"/>
          <c:h val="0.0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1" u="none" baseline="0">
                <a:solidFill>
                  <a:srgbClr val="000000"/>
                </a:solidFill>
              </a:rPr>
              <a:t>Enrolled  Transfers</a:t>
            </a:r>
            <a:r>
              <a:rPr lang="en-US" cap="none" sz="3100" b="1" i="1" u="none" baseline="0">
                <a:solidFill>
                  <a:srgbClr val="000000"/>
                </a:solidFill>
              </a:rPr>
              <a:t>
</a:t>
            </a:r>
            <a:r>
              <a:rPr lang="en-US" cap="none" sz="2600" b="1" i="1" u="none" baseline="0">
                <a:solidFill>
                  <a:srgbClr val="000000"/>
                </a:solidFill>
              </a:rPr>
              <a:t>Lower  and  Upper  Divisions</a:t>
            </a:r>
            <a:r>
              <a:rPr lang="en-US" cap="none" sz="3100" b="1" i="1" u="none" baseline="0">
                <a:solidFill>
                  <a:srgbClr val="000000"/>
                </a:solidFill>
              </a:rPr>
              <a:t>
</a:t>
            </a:r>
            <a:r>
              <a:rPr lang="en-US" cap="none" sz="2425" b="1" i="1" u="none" baseline="0">
                <a:solidFill>
                  <a:srgbClr val="000000"/>
                </a:solidFill>
              </a:rPr>
              <a:t>Fall  Semesters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48"/>
          <c:y val="0.24275"/>
          <c:w val="0.9335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v>Lower  Division              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-450000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'B-2'!$V$85:$AD$85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'B-2'!$V$111:$AD$111</c:f>
              <c:numCache>
                <c:ptCount val="9"/>
                <c:pt idx="0">
                  <c:v>0.349</c:v>
                </c:pt>
                <c:pt idx="1">
                  <c:v>0.309</c:v>
                </c:pt>
                <c:pt idx="2">
                  <c:v>0.355</c:v>
                </c:pt>
                <c:pt idx="3">
                  <c:v>0.33699999999999997</c:v>
                </c:pt>
                <c:pt idx="4">
                  <c:v>0.353</c:v>
                </c:pt>
                <c:pt idx="5">
                  <c:v>0.38</c:v>
                </c:pt>
                <c:pt idx="6">
                  <c:v>0.364</c:v>
                </c:pt>
                <c:pt idx="7">
                  <c:v>0.39699999999999996</c:v>
                </c:pt>
                <c:pt idx="8">
                  <c:v>0.38899999999999996</c:v>
                </c:pt>
              </c:numCache>
            </c:numRef>
          </c:val>
        </c:ser>
        <c:ser>
          <c:idx val="1"/>
          <c:order val="1"/>
          <c:tx>
            <c:v>Upper Division           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-498000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'B-2'!$V$85:$AD$85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'B-2'!$V$112:$AD$112</c:f>
              <c:numCache>
                <c:ptCount val="9"/>
                <c:pt idx="0">
                  <c:v>0.651</c:v>
                </c:pt>
                <c:pt idx="1">
                  <c:v>0.69</c:v>
                </c:pt>
                <c:pt idx="2">
                  <c:v>0.645</c:v>
                </c:pt>
                <c:pt idx="3">
                  <c:v>0.663</c:v>
                </c:pt>
                <c:pt idx="4">
                  <c:v>0.646</c:v>
                </c:pt>
                <c:pt idx="5">
                  <c:v>0.62</c:v>
                </c:pt>
                <c:pt idx="6">
                  <c:v>0.637</c:v>
                </c:pt>
                <c:pt idx="7">
                  <c:v>0.603</c:v>
                </c:pt>
                <c:pt idx="8">
                  <c:v>0.611</c:v>
                </c:pt>
              </c:numCache>
            </c:numRef>
          </c:val>
        </c:ser>
        <c:axId val="42524900"/>
        <c:axId val="47179781"/>
      </c:barChart>
      <c:catAx>
        <c:axId val="42524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179781"/>
        <c:crosses val="autoZero"/>
        <c:auto val="1"/>
        <c:lblOffset val="100"/>
        <c:tickLblSkip val="1"/>
        <c:noMultiLvlLbl val="0"/>
      </c:catAx>
      <c:valAx>
        <c:axId val="47179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Percent  of  Enrolled  Transfers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5249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3375"/>
          <c:y val="0.92975"/>
          <c:w val="0.63975"/>
          <c:h val="0.0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1" u="none" baseline="0">
                <a:solidFill>
                  <a:srgbClr val="000000"/>
                </a:solidFill>
              </a:rPr>
              <a:t>Transfer  Admissions</a:t>
            </a:r>
            <a:r>
              <a:rPr lang="en-US" cap="none" sz="3100" b="1" i="1" u="none" baseline="0">
                <a:solidFill>
                  <a:srgbClr val="000000"/>
                </a:solidFill>
              </a:rPr>
              <a:t>
</a:t>
            </a:r>
            <a:r>
              <a:rPr lang="en-US" cap="none" sz="2200" b="1" i="1" u="none" baseline="0">
                <a:solidFill>
                  <a:srgbClr val="000000"/>
                </a:solidFill>
              </a:rPr>
              <a:t>Fall  Semesters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52"/>
          <c:y val="0.171"/>
          <c:w val="0.91425"/>
          <c:h val="0.74675"/>
        </c:manualLayout>
      </c:layout>
      <c:barChart>
        <c:barDir val="col"/>
        <c:grouping val="clustered"/>
        <c:varyColors val="0"/>
        <c:ser>
          <c:idx val="0"/>
          <c:order val="0"/>
          <c:tx>
            <c:v>Applications       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'B-2'!$V$85:$AD$85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'B-2'!$V$87:$AD$87</c:f>
              <c:numCache>
                <c:ptCount val="9"/>
                <c:pt idx="0">
                  <c:v>1148</c:v>
                </c:pt>
                <c:pt idx="1">
                  <c:v>1196</c:v>
                </c:pt>
                <c:pt idx="2">
                  <c:v>1232</c:v>
                </c:pt>
                <c:pt idx="3">
                  <c:v>1368</c:v>
                </c:pt>
                <c:pt idx="4">
                  <c:v>1331</c:v>
                </c:pt>
                <c:pt idx="5">
                  <c:v>1346</c:v>
                </c:pt>
                <c:pt idx="6">
                  <c:v>1421</c:v>
                </c:pt>
                <c:pt idx="7">
                  <c:v>1499</c:v>
                </c:pt>
                <c:pt idx="8">
                  <c:v>1315</c:v>
                </c:pt>
              </c:numCache>
            </c:numRef>
          </c:val>
        </c:ser>
        <c:ser>
          <c:idx val="1"/>
          <c:order val="1"/>
          <c:tx>
            <c:v>Accepted         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'B-2'!$V$85:$AD$85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'B-2'!$V$88:$AD$88</c:f>
              <c:numCache>
                <c:ptCount val="9"/>
                <c:pt idx="0">
                  <c:v>731</c:v>
                </c:pt>
                <c:pt idx="1">
                  <c:v>755</c:v>
                </c:pt>
                <c:pt idx="2">
                  <c:v>792</c:v>
                </c:pt>
                <c:pt idx="3">
                  <c:v>789</c:v>
                </c:pt>
                <c:pt idx="4">
                  <c:v>791</c:v>
                </c:pt>
                <c:pt idx="5">
                  <c:v>782</c:v>
                </c:pt>
                <c:pt idx="6">
                  <c:v>767</c:v>
                </c:pt>
                <c:pt idx="7">
                  <c:v>797</c:v>
                </c:pt>
                <c:pt idx="8">
                  <c:v>793</c:v>
                </c:pt>
              </c:numCache>
            </c:numRef>
          </c:val>
        </c:ser>
        <c:ser>
          <c:idx val="2"/>
          <c:order val="2"/>
          <c:tx>
            <c:v>Enrolled          </c:v>
          </c:tx>
          <c:spPr>
            <a:pattFill prst="pct8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'B-2'!$V$85:$AD$85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'B-2'!$V$89:$AD$89</c:f>
              <c:numCache>
                <c:ptCount val="9"/>
                <c:pt idx="0">
                  <c:v>424</c:v>
                </c:pt>
                <c:pt idx="1">
                  <c:v>423</c:v>
                </c:pt>
                <c:pt idx="2">
                  <c:v>462</c:v>
                </c:pt>
                <c:pt idx="3">
                  <c:v>426</c:v>
                </c:pt>
                <c:pt idx="4">
                  <c:v>441</c:v>
                </c:pt>
                <c:pt idx="5">
                  <c:v>455</c:v>
                </c:pt>
                <c:pt idx="6">
                  <c:v>454</c:v>
                </c:pt>
                <c:pt idx="7">
                  <c:v>433</c:v>
                </c:pt>
                <c:pt idx="8">
                  <c:v>439</c:v>
                </c:pt>
              </c:numCache>
            </c:numRef>
          </c:val>
        </c:ser>
        <c:axId val="21964846"/>
        <c:axId val="63465887"/>
      </c:barChart>
      <c:catAx>
        <c:axId val="21964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65887"/>
        <c:crosses val="autoZero"/>
        <c:auto val="1"/>
        <c:lblOffset val="100"/>
        <c:tickLblSkip val="1"/>
        <c:noMultiLvlLbl val="0"/>
      </c:catAx>
      <c:valAx>
        <c:axId val="63465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solidFill>
                      <a:srgbClr val="000000"/>
                    </a:solidFill>
                  </a:rPr>
                  <a:t>Headcount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648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2925"/>
          <c:y val="0.9325"/>
          <c:w val="0.64225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1" u="none" baseline="0">
                <a:solidFill>
                  <a:srgbClr val="000000"/>
                </a:solidFill>
              </a:rPr>
              <a:t>Enrolled  Transfers</a:t>
            </a:r>
            <a:r>
              <a:rPr lang="en-US" cap="none" sz="3100" b="1" i="1" u="none" baseline="0">
                <a:solidFill>
                  <a:srgbClr val="000000"/>
                </a:solidFill>
              </a:rPr>
              <a:t>
</a:t>
            </a:r>
            <a:r>
              <a:rPr lang="en-US" cap="none" sz="2600" b="1" i="1" u="none" baseline="0">
                <a:solidFill>
                  <a:srgbClr val="000000"/>
                </a:solidFill>
              </a:rPr>
              <a:t>Lower  and  Upper  Divisions</a:t>
            </a:r>
            <a:r>
              <a:rPr lang="en-US" cap="none" sz="3100" b="1" i="1" u="none" baseline="0">
                <a:solidFill>
                  <a:srgbClr val="000000"/>
                </a:solidFill>
              </a:rPr>
              <a:t>
</a:t>
            </a:r>
            <a:r>
              <a:rPr lang="en-US" cap="none" sz="2425" b="1" i="1" u="none" baseline="0">
                <a:solidFill>
                  <a:srgbClr val="000000"/>
                </a:solidFill>
              </a:rPr>
              <a:t>Fall  Semesters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5225"/>
          <c:y val="0.243"/>
          <c:w val="0.9152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v>Lower  Division              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-450000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'B-2'!$V$85:$AD$85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'B-2'!$V$111:$AD$111</c:f>
              <c:numCache>
                <c:ptCount val="9"/>
                <c:pt idx="0">
                  <c:v>0.349</c:v>
                </c:pt>
                <c:pt idx="1">
                  <c:v>0.309</c:v>
                </c:pt>
                <c:pt idx="2">
                  <c:v>0.355</c:v>
                </c:pt>
                <c:pt idx="3">
                  <c:v>0.33699999999999997</c:v>
                </c:pt>
                <c:pt idx="4">
                  <c:v>0.353</c:v>
                </c:pt>
                <c:pt idx="5">
                  <c:v>0.38</c:v>
                </c:pt>
                <c:pt idx="6">
                  <c:v>0.364</c:v>
                </c:pt>
                <c:pt idx="7">
                  <c:v>0.39699999999999996</c:v>
                </c:pt>
                <c:pt idx="8">
                  <c:v>0.38899999999999996</c:v>
                </c:pt>
              </c:numCache>
            </c:numRef>
          </c:val>
        </c:ser>
        <c:ser>
          <c:idx val="1"/>
          <c:order val="1"/>
          <c:tx>
            <c:v>Upper Division           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-498000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'B-2'!$V$85:$AD$85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'B-2'!$V$112:$AD$112</c:f>
              <c:numCache>
                <c:ptCount val="9"/>
                <c:pt idx="0">
                  <c:v>0.651</c:v>
                </c:pt>
                <c:pt idx="1">
                  <c:v>0.69</c:v>
                </c:pt>
                <c:pt idx="2">
                  <c:v>0.645</c:v>
                </c:pt>
                <c:pt idx="3">
                  <c:v>0.663</c:v>
                </c:pt>
                <c:pt idx="4">
                  <c:v>0.646</c:v>
                </c:pt>
                <c:pt idx="5">
                  <c:v>0.62</c:v>
                </c:pt>
                <c:pt idx="6">
                  <c:v>0.637</c:v>
                </c:pt>
                <c:pt idx="7">
                  <c:v>0.603</c:v>
                </c:pt>
                <c:pt idx="8">
                  <c:v>0.611</c:v>
                </c:pt>
              </c:numCache>
            </c:numRef>
          </c:val>
        </c:ser>
        <c:axId val="34322072"/>
        <c:axId val="40463193"/>
      </c:barChart>
      <c:catAx>
        <c:axId val="34322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463193"/>
        <c:crosses val="autoZero"/>
        <c:auto val="1"/>
        <c:lblOffset val="100"/>
        <c:tickLblSkip val="1"/>
        <c:noMultiLvlLbl val="0"/>
      </c:catAx>
      <c:valAx>
        <c:axId val="40463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Percent  of  Enrolled  Transfers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3220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2925"/>
          <c:y val="0.94675"/>
          <c:w val="0.64225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"/>
  </sheetViews>
  <pageMargins left="0.25" right="0.25" top="0.75" bottom="0.5" header="0.5" footer="0.5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"/>
  </sheetViews>
  <pageMargins left="0.25" right="0.25" top="0.66" bottom="0.5" header="0.5" footer="0.5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0</xdr:rowOff>
    </xdr:from>
    <xdr:to>
      <xdr:col>16</xdr:col>
      <xdr:colOff>352425</xdr:colOff>
      <xdr:row>42</xdr:row>
      <xdr:rowOff>38100</xdr:rowOff>
    </xdr:to>
    <xdr:graphicFrame>
      <xdr:nvGraphicFramePr>
        <xdr:cNvPr id="1" name="Chart 1"/>
        <xdr:cNvGraphicFramePr/>
      </xdr:nvGraphicFramePr>
      <xdr:xfrm>
        <a:off x="609600" y="323850"/>
        <a:ext cx="9496425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0</xdr:colOff>
      <xdr:row>44</xdr:row>
      <xdr:rowOff>76200</xdr:rowOff>
    </xdr:from>
    <xdr:to>
      <xdr:col>16</xdr:col>
      <xdr:colOff>352425</xdr:colOff>
      <xdr:row>85</xdr:row>
      <xdr:rowOff>28575</xdr:rowOff>
    </xdr:to>
    <xdr:graphicFrame>
      <xdr:nvGraphicFramePr>
        <xdr:cNvPr id="2" name="Chart 3"/>
        <xdr:cNvGraphicFramePr/>
      </xdr:nvGraphicFramePr>
      <xdr:xfrm>
        <a:off x="609600" y="7200900"/>
        <a:ext cx="9496425" cy="659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6610350"/>
    <xdr:graphicFrame>
      <xdr:nvGraphicFramePr>
        <xdr:cNvPr id="1" name="Shape 1025"/>
        <xdr:cNvGraphicFramePr/>
      </xdr:nvGraphicFramePr>
      <xdr:xfrm>
        <a:off x="832256400" y="832256400"/>
        <a:ext cx="9591675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6686550"/>
    <xdr:graphicFrame>
      <xdr:nvGraphicFramePr>
        <xdr:cNvPr id="1" name="Shape 1025"/>
        <xdr:cNvGraphicFramePr/>
      </xdr:nvGraphicFramePr>
      <xdr:xfrm>
        <a:off x="832256400" y="832256400"/>
        <a:ext cx="9591675" cy="668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L114"/>
  <sheetViews>
    <sheetView showGridLines="0" zoomScale="11" zoomScaleNormal="11" zoomScalePageLayoutView="0" workbookViewId="0" topLeftCell="A1">
      <selection activeCell="A1" sqref="A1"/>
    </sheetView>
  </sheetViews>
  <sheetFormatPr defaultColWidth="6.7109375" defaultRowHeight="12.75"/>
  <cols>
    <col min="1" max="2" width="6.7109375" style="0" customWidth="1"/>
    <col min="3" max="3" width="15.00390625" style="0" customWidth="1"/>
    <col min="4" max="15" width="0" style="0" hidden="1" customWidth="1"/>
    <col min="16" max="21" width="7.28125" style="0" hidden="1" customWidth="1"/>
    <col min="22" max="30" width="7.28125" style="0" customWidth="1"/>
    <col min="31" max="31" width="2.7109375" style="0" customWidth="1"/>
  </cols>
  <sheetData>
    <row r="1" spans="1:3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2.75">
      <c r="A3" s="2"/>
      <c r="B3" s="2"/>
      <c r="C3" s="7" t="s">
        <v>13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2.75">
      <c r="A4" s="2"/>
      <c r="B4" s="2"/>
      <c r="C4" s="7" t="s">
        <v>20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2.75">
      <c r="A5" s="2"/>
      <c r="B5" s="2"/>
      <c r="C5" s="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2.75">
      <c r="A6" s="2"/>
      <c r="B6" s="2"/>
      <c r="C6" s="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0.25">
      <c r="A8" s="2"/>
      <c r="B8" s="2"/>
      <c r="C8" s="29" t="s">
        <v>0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5"/>
    </row>
    <row r="9" spans="1:31" ht="18.75">
      <c r="A9" s="2"/>
      <c r="B9" s="2"/>
      <c r="C9" s="30" t="s">
        <v>1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26"/>
    </row>
    <row r="10" spans="1:31" ht="12.75">
      <c r="A10" s="2"/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2"/>
      <c r="Y10" s="2"/>
      <c r="Z10" s="2"/>
      <c r="AA10" s="2"/>
      <c r="AB10" s="2"/>
      <c r="AC10" s="2"/>
      <c r="AD10" s="2"/>
      <c r="AE10" s="2"/>
    </row>
    <row r="11" spans="1:31" ht="12.75">
      <c r="A11" s="2"/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2"/>
      <c r="Y11" s="2"/>
      <c r="Z11" s="2"/>
      <c r="AA11" s="2"/>
      <c r="AB11" s="2"/>
      <c r="AC11" s="2"/>
      <c r="AD11" s="2"/>
      <c r="AE11" s="2"/>
    </row>
    <row r="12" spans="1:31" ht="12.75">
      <c r="A12" s="2"/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2.75">
      <c r="A14" s="2"/>
      <c r="B14" s="2"/>
      <c r="C14" s="2"/>
      <c r="D14" s="5">
        <v>1981</v>
      </c>
      <c r="E14" s="5">
        <v>1982</v>
      </c>
      <c r="F14" s="5">
        <v>1983</v>
      </c>
      <c r="G14" s="5">
        <v>1984</v>
      </c>
      <c r="H14" s="5">
        <v>1985</v>
      </c>
      <c r="I14" s="5">
        <v>1986</v>
      </c>
      <c r="J14" s="5">
        <v>1987</v>
      </c>
      <c r="K14" s="5">
        <v>1988</v>
      </c>
      <c r="L14" s="5">
        <v>1989</v>
      </c>
      <c r="M14" s="5">
        <v>1990</v>
      </c>
      <c r="N14" s="5">
        <v>1991</v>
      </c>
      <c r="O14" s="5">
        <v>1992</v>
      </c>
      <c r="P14" s="5">
        <v>1993</v>
      </c>
      <c r="Q14" s="5">
        <v>1994</v>
      </c>
      <c r="R14" s="5">
        <v>1995</v>
      </c>
      <c r="S14" s="5">
        <v>1996</v>
      </c>
      <c r="T14" s="5">
        <v>1997</v>
      </c>
      <c r="U14" s="5">
        <v>1998</v>
      </c>
      <c r="V14" s="5">
        <v>1999</v>
      </c>
      <c r="W14" s="5">
        <v>2000</v>
      </c>
      <c r="X14" s="5">
        <v>2001</v>
      </c>
      <c r="Y14" s="5">
        <v>2002</v>
      </c>
      <c r="Z14" s="5">
        <v>2003</v>
      </c>
      <c r="AA14" s="5">
        <v>2004</v>
      </c>
      <c r="AB14" s="5">
        <v>2005</v>
      </c>
      <c r="AC14" s="5">
        <v>2006</v>
      </c>
      <c r="AD14" s="5">
        <v>2007</v>
      </c>
      <c r="AE14" s="2"/>
    </row>
    <row r="15" spans="1:3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6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2"/>
      <c r="C16" s="7" t="s">
        <v>2</v>
      </c>
      <c r="D16" s="8">
        <v>1769</v>
      </c>
      <c r="E16" s="8">
        <v>1704</v>
      </c>
      <c r="F16" s="8">
        <v>1850</v>
      </c>
      <c r="G16" s="8">
        <v>1492</v>
      </c>
      <c r="H16" s="8">
        <v>1401</v>
      </c>
      <c r="I16" s="8">
        <v>1374</v>
      </c>
      <c r="J16" s="8">
        <v>1493</v>
      </c>
      <c r="K16" s="8">
        <v>1575</v>
      </c>
      <c r="L16" s="8">
        <v>1573</v>
      </c>
      <c r="M16" s="8">
        <v>2037</v>
      </c>
      <c r="N16" s="8">
        <v>2086</v>
      </c>
      <c r="O16" s="8">
        <v>1821</v>
      </c>
      <c r="P16" s="8">
        <v>1570</v>
      </c>
      <c r="Q16" s="8">
        <v>1480</v>
      </c>
      <c r="R16" s="8">
        <v>1376</v>
      </c>
      <c r="S16" s="8">
        <v>1195</v>
      </c>
      <c r="T16" s="8">
        <v>1094</v>
      </c>
      <c r="U16" s="8">
        <v>1189</v>
      </c>
      <c r="V16" s="8">
        <v>1148</v>
      </c>
      <c r="W16" s="8">
        <v>1196</v>
      </c>
      <c r="X16" s="8">
        <v>1232</v>
      </c>
      <c r="Y16" s="8">
        <v>1368</v>
      </c>
      <c r="Z16" s="8">
        <v>1331</v>
      </c>
      <c r="AA16" s="8">
        <v>1346</v>
      </c>
      <c r="AB16" s="8">
        <v>1421</v>
      </c>
      <c r="AC16" s="8">
        <v>1499</v>
      </c>
      <c r="AD16" s="8">
        <v>1315</v>
      </c>
      <c r="AE16" s="2"/>
    </row>
    <row r="17" spans="1:31" ht="12.75">
      <c r="A17" s="2"/>
      <c r="B17" s="2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2"/>
    </row>
    <row r="18" spans="1:31" ht="12.75">
      <c r="A18" s="2"/>
      <c r="B18" s="2"/>
      <c r="C18" s="7" t="s">
        <v>3</v>
      </c>
      <c r="D18" s="8">
        <v>924</v>
      </c>
      <c r="E18" s="8">
        <v>848</v>
      </c>
      <c r="F18" s="8">
        <v>871</v>
      </c>
      <c r="G18" s="8">
        <v>769</v>
      </c>
      <c r="H18" s="8">
        <v>736</v>
      </c>
      <c r="I18" s="8">
        <v>660</v>
      </c>
      <c r="J18" s="8">
        <v>662</v>
      </c>
      <c r="K18" s="8">
        <v>700</v>
      </c>
      <c r="L18" s="8">
        <v>645</v>
      </c>
      <c r="M18" s="8">
        <v>852</v>
      </c>
      <c r="N18" s="8">
        <v>851</v>
      </c>
      <c r="O18" s="8">
        <v>848</v>
      </c>
      <c r="P18" s="8">
        <v>926</v>
      </c>
      <c r="Q18" s="8">
        <v>828</v>
      </c>
      <c r="R18" s="8">
        <v>789</v>
      </c>
      <c r="S18" s="8">
        <v>759</v>
      </c>
      <c r="T18" s="8">
        <v>726</v>
      </c>
      <c r="U18" s="8">
        <v>804</v>
      </c>
      <c r="V18" s="8">
        <v>731</v>
      </c>
      <c r="W18" s="8">
        <v>755</v>
      </c>
      <c r="X18" s="8">
        <v>792</v>
      </c>
      <c r="Y18" s="8">
        <v>789</v>
      </c>
      <c r="Z18" s="8">
        <v>791</v>
      </c>
      <c r="AA18" s="8">
        <v>782</v>
      </c>
      <c r="AB18" s="8">
        <v>767</v>
      </c>
      <c r="AC18" s="8">
        <v>797</v>
      </c>
      <c r="AD18" s="8">
        <v>793</v>
      </c>
      <c r="AE18" s="2"/>
    </row>
    <row r="19" spans="1:31" ht="12.75">
      <c r="A19" s="2"/>
      <c r="B19" s="2"/>
      <c r="C19" s="3" t="s">
        <v>4</v>
      </c>
      <c r="D19" s="9">
        <f aca="true" t="shared" si="0" ref="D19:M19">D18/D16*100</f>
        <v>52.23289994347089</v>
      </c>
      <c r="E19" s="9">
        <f t="shared" si="0"/>
        <v>49.76525821596244</v>
      </c>
      <c r="F19" s="9">
        <f t="shared" si="0"/>
        <v>47.08108108108108</v>
      </c>
      <c r="G19" s="9">
        <f t="shared" si="0"/>
        <v>51.541554959785515</v>
      </c>
      <c r="H19" s="9">
        <f t="shared" si="0"/>
        <v>52.533904354032835</v>
      </c>
      <c r="I19" s="9">
        <f t="shared" si="0"/>
        <v>48.03493449781659</v>
      </c>
      <c r="J19" s="9">
        <f t="shared" si="0"/>
        <v>44.34025452109846</v>
      </c>
      <c r="K19" s="9">
        <f t="shared" si="0"/>
        <v>44.44444444444444</v>
      </c>
      <c r="L19" s="9">
        <f t="shared" si="0"/>
        <v>41.00445009535918</v>
      </c>
      <c r="M19" s="9">
        <f t="shared" si="0"/>
        <v>41.82621502209131</v>
      </c>
      <c r="N19" s="10">
        <f>N18/N16</f>
        <v>0.40795781399808245</v>
      </c>
      <c r="O19" s="10">
        <f aca="true" t="shared" si="1" ref="O19:AC19">O18/O16</f>
        <v>0.4656781987918726</v>
      </c>
      <c r="P19" s="10">
        <f t="shared" si="1"/>
        <v>0.5898089171974522</v>
      </c>
      <c r="Q19" s="10">
        <f t="shared" si="1"/>
        <v>0.5594594594594594</v>
      </c>
      <c r="R19" s="10">
        <f t="shared" si="1"/>
        <v>0.5734011627906976</v>
      </c>
      <c r="S19" s="10">
        <f t="shared" si="1"/>
        <v>0.6351464435146443</v>
      </c>
      <c r="T19" s="10">
        <f t="shared" si="1"/>
        <v>0.6636197440585009</v>
      </c>
      <c r="U19" s="10">
        <f t="shared" si="1"/>
        <v>0.6761984861227922</v>
      </c>
      <c r="V19" s="10">
        <f t="shared" si="1"/>
        <v>0.6367595818815331</v>
      </c>
      <c r="W19" s="10">
        <f t="shared" si="1"/>
        <v>0.6312709030100334</v>
      </c>
      <c r="X19" s="10">
        <f t="shared" si="1"/>
        <v>0.6428571428571429</v>
      </c>
      <c r="Y19" s="10">
        <f t="shared" si="1"/>
        <v>0.5767543859649122</v>
      </c>
      <c r="Z19" s="10">
        <f t="shared" si="1"/>
        <v>0.594290007513148</v>
      </c>
      <c r="AA19" s="10">
        <f t="shared" si="1"/>
        <v>0.5809806835066865</v>
      </c>
      <c r="AB19" s="10">
        <f t="shared" si="1"/>
        <v>0.5397607318789585</v>
      </c>
      <c r="AC19" s="10">
        <f t="shared" si="1"/>
        <v>0.5316877918612408</v>
      </c>
      <c r="AD19" s="10">
        <f>AD18/AD16</f>
        <v>0.603041825095057</v>
      </c>
      <c r="AE19" s="2"/>
    </row>
    <row r="20" spans="1:31" ht="12.75">
      <c r="A20" s="2"/>
      <c r="B20" s="2"/>
      <c r="C20" s="3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2"/>
    </row>
    <row r="21" spans="1:31" ht="12.75">
      <c r="A21" s="2"/>
      <c r="B21" s="2"/>
      <c r="C21" s="7" t="s">
        <v>5</v>
      </c>
      <c r="D21" s="8">
        <v>401</v>
      </c>
      <c r="E21" s="8">
        <v>443</v>
      </c>
      <c r="F21" s="8">
        <v>420</v>
      </c>
      <c r="G21" s="8">
        <v>408</v>
      </c>
      <c r="H21" s="8">
        <v>376</v>
      </c>
      <c r="I21" s="8">
        <v>358</v>
      </c>
      <c r="J21" s="8">
        <v>362</v>
      </c>
      <c r="K21" s="8">
        <v>376</v>
      </c>
      <c r="L21" s="8">
        <v>321</v>
      </c>
      <c r="M21" s="8">
        <v>422</v>
      </c>
      <c r="N21" s="8">
        <v>413</v>
      </c>
      <c r="O21" s="8">
        <v>386</v>
      </c>
      <c r="P21" s="8">
        <v>458</v>
      </c>
      <c r="Q21" s="8">
        <v>459</v>
      </c>
      <c r="R21" s="8">
        <v>387</v>
      </c>
      <c r="S21" s="8">
        <v>418</v>
      </c>
      <c r="T21" s="8">
        <v>383</v>
      </c>
      <c r="U21" s="8">
        <v>470</v>
      </c>
      <c r="V21" s="8">
        <v>424</v>
      </c>
      <c r="W21" s="8">
        <v>423</v>
      </c>
      <c r="X21" s="8">
        <v>462</v>
      </c>
      <c r="Y21" s="8">
        <v>426</v>
      </c>
      <c r="Z21" s="8">
        <v>441</v>
      </c>
      <c r="AA21" s="8">
        <v>455</v>
      </c>
      <c r="AB21" s="8">
        <v>454</v>
      </c>
      <c r="AC21" s="8">
        <v>433</v>
      </c>
      <c r="AD21" s="8">
        <v>439</v>
      </c>
      <c r="AE21" s="2"/>
    </row>
    <row r="22" spans="1:38" ht="12.75">
      <c r="A22" s="2"/>
      <c r="B22" s="2"/>
      <c r="C22" s="3" t="s">
        <v>6</v>
      </c>
      <c r="D22" s="9">
        <f aca="true" t="shared" si="2" ref="D22:M22">D21/D18*100</f>
        <v>43.3982683982684</v>
      </c>
      <c r="E22" s="9">
        <f t="shared" si="2"/>
        <v>52.240566037735846</v>
      </c>
      <c r="F22" s="9">
        <f t="shared" si="2"/>
        <v>48.220436280137775</v>
      </c>
      <c r="G22" s="9">
        <f t="shared" si="2"/>
        <v>53.05591677503251</v>
      </c>
      <c r="H22" s="9">
        <f t="shared" si="2"/>
        <v>51.08695652173913</v>
      </c>
      <c r="I22" s="9">
        <f t="shared" si="2"/>
        <v>54.24242424242425</v>
      </c>
      <c r="J22" s="9">
        <f t="shared" si="2"/>
        <v>54.68277945619335</v>
      </c>
      <c r="K22" s="9">
        <f t="shared" si="2"/>
        <v>53.714285714285715</v>
      </c>
      <c r="L22" s="9">
        <f t="shared" si="2"/>
        <v>49.76744186046512</v>
      </c>
      <c r="M22" s="9">
        <f t="shared" si="2"/>
        <v>49.53051643192488</v>
      </c>
      <c r="N22" s="10">
        <f>N21/N18</f>
        <v>0.48531139835487663</v>
      </c>
      <c r="O22" s="10">
        <f aca="true" t="shared" si="3" ref="O22:AC22">O21/O18</f>
        <v>0.455188679245283</v>
      </c>
      <c r="P22" s="10">
        <f t="shared" si="3"/>
        <v>0.4946004319654428</v>
      </c>
      <c r="Q22" s="10">
        <f t="shared" si="3"/>
        <v>0.5543478260869565</v>
      </c>
      <c r="R22" s="10">
        <f t="shared" si="3"/>
        <v>0.49049429657794674</v>
      </c>
      <c r="S22" s="10">
        <f t="shared" si="3"/>
        <v>0.5507246376811594</v>
      </c>
      <c r="T22" s="10">
        <f t="shared" si="3"/>
        <v>0.5275482093663911</v>
      </c>
      <c r="U22" s="10">
        <f t="shared" si="3"/>
        <v>0.5845771144278606</v>
      </c>
      <c r="V22" s="10">
        <f t="shared" si="3"/>
        <v>0.5800273597811217</v>
      </c>
      <c r="W22" s="10">
        <f t="shared" si="3"/>
        <v>0.5602649006622517</v>
      </c>
      <c r="X22" s="10">
        <f t="shared" si="3"/>
        <v>0.5833333333333334</v>
      </c>
      <c r="Y22" s="10">
        <f t="shared" si="3"/>
        <v>0.5399239543726235</v>
      </c>
      <c r="Z22" s="10">
        <f t="shared" si="3"/>
        <v>0.5575221238938053</v>
      </c>
      <c r="AA22" s="10">
        <f t="shared" si="3"/>
        <v>0.5818414322250639</v>
      </c>
      <c r="AB22" s="10">
        <f t="shared" si="3"/>
        <v>0.5919165580182529</v>
      </c>
      <c r="AC22" s="10">
        <f t="shared" si="3"/>
        <v>0.5432873274780426</v>
      </c>
      <c r="AD22" s="10">
        <f>AD21/AD18</f>
        <v>0.5535939470365699</v>
      </c>
      <c r="AE22" s="9"/>
      <c r="AF22" s="1"/>
      <c r="AG22" s="1"/>
      <c r="AH22" s="1"/>
      <c r="AI22" s="1"/>
      <c r="AJ22" s="1"/>
      <c r="AK22" s="1"/>
      <c r="AL22" s="1"/>
    </row>
    <row r="23" spans="1:38" ht="12.75">
      <c r="A23" s="2"/>
      <c r="B23" s="2"/>
      <c r="C23" s="3"/>
      <c r="D23" s="9"/>
      <c r="E23" s="9"/>
      <c r="F23" s="9"/>
      <c r="G23" s="9"/>
      <c r="H23" s="9"/>
      <c r="I23" s="9"/>
      <c r="J23" s="9"/>
      <c r="K23" s="9"/>
      <c r="L23" s="9"/>
      <c r="M23" s="9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9"/>
      <c r="AF23" s="1"/>
      <c r="AG23" s="1"/>
      <c r="AH23" s="1"/>
      <c r="AI23" s="1"/>
      <c r="AJ23" s="1"/>
      <c r="AK23" s="1"/>
      <c r="AL23" s="1"/>
    </row>
    <row r="24" spans="1:38" ht="12.75">
      <c r="A24" s="2"/>
      <c r="B24" s="2"/>
      <c r="C24" s="3"/>
      <c r="D24" s="9"/>
      <c r="E24" s="9"/>
      <c r="F24" s="9"/>
      <c r="G24" s="9"/>
      <c r="H24" s="9"/>
      <c r="I24" s="9"/>
      <c r="J24" s="9"/>
      <c r="K24" s="9"/>
      <c r="L24" s="9"/>
      <c r="M24" s="9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9"/>
      <c r="AF24" s="1"/>
      <c r="AG24" s="1"/>
      <c r="AH24" s="1"/>
      <c r="AI24" s="1"/>
      <c r="AJ24" s="1"/>
      <c r="AK24" s="1"/>
      <c r="AL24" s="1"/>
    </row>
    <row r="25" spans="1:38" ht="12.75">
      <c r="A25" s="2"/>
      <c r="B25" s="2"/>
      <c r="C25" s="3"/>
      <c r="D25" s="9"/>
      <c r="E25" s="9"/>
      <c r="F25" s="9"/>
      <c r="G25" s="9"/>
      <c r="H25" s="9"/>
      <c r="I25" s="9"/>
      <c r="J25" s="9"/>
      <c r="K25" s="9"/>
      <c r="L25" s="9"/>
      <c r="M25" s="9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9"/>
      <c r="AF25" s="1"/>
      <c r="AG25" s="1"/>
      <c r="AH25" s="1"/>
      <c r="AI25" s="1"/>
      <c r="AJ25" s="1"/>
      <c r="AK25" s="1"/>
      <c r="AL25" s="1"/>
    </row>
    <row r="26" spans="1:38" ht="12.75">
      <c r="A26" s="2"/>
      <c r="B26" s="2"/>
      <c r="C26" s="3"/>
      <c r="D26" s="9"/>
      <c r="E26" s="9"/>
      <c r="F26" s="9"/>
      <c r="G26" s="9"/>
      <c r="H26" s="9"/>
      <c r="I26" s="9"/>
      <c r="J26" s="9"/>
      <c r="K26" s="9"/>
      <c r="L26" s="9"/>
      <c r="M26" s="9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9"/>
      <c r="AF26" s="1"/>
      <c r="AG26" s="1"/>
      <c r="AH26" s="1"/>
      <c r="AI26" s="1"/>
      <c r="AJ26" s="1"/>
      <c r="AK26" s="1"/>
      <c r="AL26" s="1"/>
    </row>
    <row r="27" spans="1:38" ht="12.75">
      <c r="A27" s="2"/>
      <c r="B27" s="2"/>
      <c r="C27" s="3"/>
      <c r="D27" s="9"/>
      <c r="E27" s="9"/>
      <c r="F27" s="9"/>
      <c r="G27" s="9"/>
      <c r="H27" s="9"/>
      <c r="I27" s="9"/>
      <c r="J27" s="9"/>
      <c r="K27" s="9"/>
      <c r="L27" s="9"/>
      <c r="M27" s="9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9"/>
      <c r="AF27" s="1"/>
      <c r="AG27" s="1"/>
      <c r="AH27" s="1"/>
      <c r="AI27" s="1"/>
      <c r="AJ27" s="1"/>
      <c r="AK27" s="1"/>
      <c r="AL27" s="1"/>
    </row>
    <row r="28" spans="1:38" ht="12.75">
      <c r="A28" s="2"/>
      <c r="B28" s="2"/>
      <c r="C28" s="3"/>
      <c r="D28" s="9"/>
      <c r="E28" s="9"/>
      <c r="F28" s="9"/>
      <c r="G28" s="9"/>
      <c r="H28" s="9"/>
      <c r="I28" s="9"/>
      <c r="J28" s="9"/>
      <c r="K28" s="9"/>
      <c r="L28" s="9"/>
      <c r="M28" s="9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9"/>
      <c r="AF28" s="1"/>
      <c r="AG28" s="1"/>
      <c r="AH28" s="1"/>
      <c r="AI28" s="1"/>
      <c r="AJ28" s="1"/>
      <c r="AK28" s="1"/>
      <c r="AL28" s="1"/>
    </row>
    <row r="29" spans="1:31" ht="12.75">
      <c r="A29" s="2"/>
      <c r="B29" s="2"/>
      <c r="C29" s="2"/>
      <c r="D29" s="5">
        <v>1981</v>
      </c>
      <c r="E29" s="5">
        <v>1982</v>
      </c>
      <c r="F29" s="5">
        <v>1983</v>
      </c>
      <c r="G29" s="5">
        <v>1984</v>
      </c>
      <c r="H29" s="5">
        <v>1985</v>
      </c>
      <c r="I29" s="5">
        <v>1986</v>
      </c>
      <c r="J29" s="5">
        <v>1987</v>
      </c>
      <c r="K29" s="5">
        <v>1988</v>
      </c>
      <c r="L29" s="5">
        <v>1989</v>
      </c>
      <c r="M29" s="5">
        <v>1990</v>
      </c>
      <c r="N29" s="5">
        <v>1991</v>
      </c>
      <c r="O29" s="5">
        <v>1992</v>
      </c>
      <c r="P29" s="5">
        <v>1993</v>
      </c>
      <c r="Q29" s="5">
        <v>1994</v>
      </c>
      <c r="R29" s="5">
        <v>1995</v>
      </c>
      <c r="S29" s="5">
        <v>1996</v>
      </c>
      <c r="T29" s="5">
        <v>1997</v>
      </c>
      <c r="U29" s="5">
        <v>1998</v>
      </c>
      <c r="V29" s="5">
        <v>1999</v>
      </c>
      <c r="W29" s="5">
        <v>2000</v>
      </c>
      <c r="X29" s="5">
        <v>2001</v>
      </c>
      <c r="Y29" s="5">
        <v>2002</v>
      </c>
      <c r="Z29" s="5">
        <v>2003</v>
      </c>
      <c r="AA29" s="5">
        <v>2004</v>
      </c>
      <c r="AB29" s="5">
        <v>2005</v>
      </c>
      <c r="AC29" s="5">
        <v>2006</v>
      </c>
      <c r="AD29" s="5">
        <v>2007</v>
      </c>
      <c r="AE29" s="2"/>
    </row>
    <row r="30" spans="1:31" ht="21.75" customHeight="1">
      <c r="A30" s="2"/>
      <c r="B30" s="2"/>
      <c r="C30" s="12" t="s">
        <v>18</v>
      </c>
      <c r="D30" s="9"/>
      <c r="E30" s="9"/>
      <c r="F30" s="9"/>
      <c r="G30" s="9"/>
      <c r="H30" s="9"/>
      <c r="I30" s="9"/>
      <c r="J30" s="9"/>
      <c r="K30" s="9"/>
      <c r="L30" s="9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21.75" customHeight="1">
      <c r="A31" s="2"/>
      <c r="B31" s="2"/>
      <c r="C31" s="3" t="s">
        <v>8</v>
      </c>
      <c r="D31" s="9">
        <v>7.5</v>
      </c>
      <c r="E31" s="9">
        <v>8.8</v>
      </c>
      <c r="F31" s="9">
        <v>8.6</v>
      </c>
      <c r="G31" s="9">
        <v>8.6</v>
      </c>
      <c r="H31" s="9">
        <v>9</v>
      </c>
      <c r="I31" s="9">
        <v>9.2</v>
      </c>
      <c r="J31" s="9">
        <v>5.2</v>
      </c>
      <c r="K31" s="9">
        <v>7.7</v>
      </c>
      <c r="L31" s="9">
        <v>6.5</v>
      </c>
      <c r="M31" s="9">
        <v>3.3</v>
      </c>
      <c r="N31" s="11">
        <v>4.6</v>
      </c>
      <c r="O31" s="11">
        <v>6</v>
      </c>
      <c r="P31" s="10">
        <f>5.2/100</f>
        <v>0.052000000000000005</v>
      </c>
      <c r="Q31" s="10">
        <f>7.6/100</f>
        <v>0.076</v>
      </c>
      <c r="R31" s="10">
        <f>8.8/100</f>
        <v>0.08800000000000001</v>
      </c>
      <c r="S31" s="10">
        <v>0.072</v>
      </c>
      <c r="T31" s="10">
        <v>0.084</v>
      </c>
      <c r="U31" s="10">
        <v>0.07</v>
      </c>
      <c r="V31" s="10">
        <v>0.087</v>
      </c>
      <c r="W31" s="10">
        <v>0.054</v>
      </c>
      <c r="X31" s="10">
        <v>0.087</v>
      </c>
      <c r="Y31" s="10">
        <v>0.05</v>
      </c>
      <c r="Z31" s="10">
        <v>0.045</v>
      </c>
      <c r="AA31" s="10">
        <v>0.057</v>
      </c>
      <c r="AB31" s="10">
        <v>0.042</v>
      </c>
      <c r="AC31" s="10">
        <v>0.048</v>
      </c>
      <c r="AD31" s="10">
        <v>0.044</v>
      </c>
      <c r="AE31" s="2"/>
    </row>
    <row r="32" spans="1:31" ht="21.75" customHeight="1">
      <c r="A32" s="2"/>
      <c r="B32" s="2"/>
      <c r="C32" s="3" t="s">
        <v>9</v>
      </c>
      <c r="D32" s="9">
        <v>27.7</v>
      </c>
      <c r="E32" s="9">
        <v>33.6</v>
      </c>
      <c r="F32" s="9">
        <v>25.7</v>
      </c>
      <c r="G32" s="9">
        <v>27.5</v>
      </c>
      <c r="H32" s="9">
        <v>32.7</v>
      </c>
      <c r="I32" s="9">
        <v>25.4</v>
      </c>
      <c r="J32" s="9">
        <v>24</v>
      </c>
      <c r="K32" s="9">
        <v>29.3</v>
      </c>
      <c r="L32" s="9">
        <v>21.2</v>
      </c>
      <c r="M32" s="9">
        <v>20.6</v>
      </c>
      <c r="N32" s="11">
        <v>21.5</v>
      </c>
      <c r="O32" s="11">
        <v>18.1</v>
      </c>
      <c r="P32" s="10">
        <f>27.9/100</f>
        <v>0.27899999999999997</v>
      </c>
      <c r="Q32" s="10">
        <f>27.9/100</f>
        <v>0.27899999999999997</v>
      </c>
      <c r="R32" s="10">
        <f>24/100</f>
        <v>0.24</v>
      </c>
      <c r="S32" s="10">
        <v>0.287</v>
      </c>
      <c r="T32" s="10">
        <v>0.24</v>
      </c>
      <c r="U32" s="10">
        <v>0.247</v>
      </c>
      <c r="V32" s="10">
        <v>0.262</v>
      </c>
      <c r="W32" s="10">
        <v>0.255</v>
      </c>
      <c r="X32" s="10">
        <v>0.268</v>
      </c>
      <c r="Y32" s="10">
        <v>0.287</v>
      </c>
      <c r="Z32" s="10">
        <v>0.308</v>
      </c>
      <c r="AA32" s="10">
        <v>0.323</v>
      </c>
      <c r="AB32" s="10">
        <v>0.322</v>
      </c>
      <c r="AC32" s="10">
        <v>0.349</v>
      </c>
      <c r="AD32" s="10">
        <v>0.345</v>
      </c>
      <c r="AE32" s="2"/>
    </row>
    <row r="33" spans="1:31" ht="21.75" customHeight="1">
      <c r="A33" s="2"/>
      <c r="B33" s="2"/>
      <c r="C33" s="3" t="s">
        <v>10</v>
      </c>
      <c r="D33" s="9">
        <v>63.8</v>
      </c>
      <c r="E33" s="9">
        <v>56.9</v>
      </c>
      <c r="F33" s="9">
        <v>63.1</v>
      </c>
      <c r="G33" s="9">
        <v>63.2</v>
      </c>
      <c r="H33" s="9">
        <v>57.7</v>
      </c>
      <c r="I33" s="9">
        <v>65.4</v>
      </c>
      <c r="J33" s="9">
        <v>70.2</v>
      </c>
      <c r="K33" s="9">
        <v>63</v>
      </c>
      <c r="L33" s="9">
        <v>71.7</v>
      </c>
      <c r="M33" s="9">
        <v>76.1</v>
      </c>
      <c r="N33" s="11">
        <v>73.8</v>
      </c>
      <c r="O33" s="11">
        <v>74.9</v>
      </c>
      <c r="P33" s="10">
        <f>66.6/100</f>
        <v>0.6659999999999999</v>
      </c>
      <c r="Q33" s="10">
        <f>63.8/100</f>
        <v>0.638</v>
      </c>
      <c r="R33" s="10">
        <f>64.9/100</f>
        <v>0.649</v>
      </c>
      <c r="S33" s="10">
        <v>0.629</v>
      </c>
      <c r="T33" s="10">
        <v>0.671</v>
      </c>
      <c r="U33" s="10">
        <v>0.679</v>
      </c>
      <c r="V33" s="10">
        <v>0.646</v>
      </c>
      <c r="W33" s="10">
        <v>0.688</v>
      </c>
      <c r="X33" s="10">
        <v>0.641</v>
      </c>
      <c r="Y33" s="10">
        <v>0.663</v>
      </c>
      <c r="Z33" s="10">
        <v>0.646</v>
      </c>
      <c r="AA33" s="10">
        <v>0.62</v>
      </c>
      <c r="AB33" s="10">
        <v>0.637</v>
      </c>
      <c r="AC33" s="10">
        <v>0.603</v>
      </c>
      <c r="AD33" s="10">
        <v>0.611</v>
      </c>
      <c r="AE33" s="2"/>
    </row>
    <row r="34" spans="1:31" ht="21.75" customHeight="1">
      <c r="A34" s="2"/>
      <c r="B34" s="2"/>
      <c r="C34" s="3" t="s">
        <v>11</v>
      </c>
      <c r="D34" s="9">
        <v>1</v>
      </c>
      <c r="E34" s="9">
        <v>0.7</v>
      </c>
      <c r="F34" s="9">
        <v>2.6</v>
      </c>
      <c r="G34" s="9">
        <v>0.7</v>
      </c>
      <c r="H34" s="9">
        <v>0.5</v>
      </c>
      <c r="I34" s="9">
        <v>0</v>
      </c>
      <c r="J34" s="9">
        <v>0.6</v>
      </c>
      <c r="K34" s="9">
        <v>0</v>
      </c>
      <c r="L34" s="9">
        <v>0.6</v>
      </c>
      <c r="M34" s="9">
        <v>0</v>
      </c>
      <c r="N34" s="11">
        <v>0</v>
      </c>
      <c r="O34" s="11">
        <v>1</v>
      </c>
      <c r="P34" s="10">
        <f>0.2/100</f>
        <v>0.002</v>
      </c>
      <c r="Q34" s="10">
        <f>0.7/100</f>
        <v>0.006999999999999999</v>
      </c>
      <c r="R34" s="10">
        <f>2.3/100</f>
        <v>0.023</v>
      </c>
      <c r="S34" s="10">
        <v>0.012</v>
      </c>
      <c r="T34" s="10">
        <v>0.005</v>
      </c>
      <c r="U34" s="10">
        <v>0.004</v>
      </c>
      <c r="V34" s="10">
        <v>0.005</v>
      </c>
      <c r="W34" s="10">
        <v>0.002</v>
      </c>
      <c r="X34" s="10">
        <v>0.004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2"/>
    </row>
    <row r="35" spans="1:31" ht="21.75" customHeight="1">
      <c r="A35" s="2"/>
      <c r="B35" s="2"/>
      <c r="C35" s="3"/>
      <c r="D35" s="9"/>
      <c r="E35" s="9"/>
      <c r="F35" s="9"/>
      <c r="G35" s="9"/>
      <c r="H35" s="9"/>
      <c r="I35" s="9"/>
      <c r="J35" s="9"/>
      <c r="K35" s="9"/>
      <c r="L35" s="9"/>
      <c r="M35" s="9"/>
      <c r="N35" s="11"/>
      <c r="O35" s="11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2"/>
    </row>
    <row r="36" spans="1:31" ht="21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24" customHeight="1">
      <c r="A37" s="2"/>
      <c r="B37" s="15"/>
      <c r="C37" s="22" t="s">
        <v>12</v>
      </c>
      <c r="D37" s="23">
        <v>2.9</v>
      </c>
      <c r="E37" s="23">
        <v>2.9</v>
      </c>
      <c r="F37" s="23">
        <v>2.8</v>
      </c>
      <c r="G37" s="23">
        <v>2.9</v>
      </c>
      <c r="H37" s="23">
        <v>2.9</v>
      </c>
      <c r="I37" s="23">
        <v>3</v>
      </c>
      <c r="J37" s="23">
        <v>2.8</v>
      </c>
      <c r="K37" s="23">
        <v>2.9</v>
      </c>
      <c r="L37" s="23">
        <v>3</v>
      </c>
      <c r="M37" s="23">
        <v>3</v>
      </c>
      <c r="N37" s="23">
        <v>2.9</v>
      </c>
      <c r="O37" s="23">
        <v>3</v>
      </c>
      <c r="P37" s="23">
        <v>3</v>
      </c>
      <c r="Q37" s="23">
        <v>3</v>
      </c>
      <c r="R37" s="23">
        <v>3</v>
      </c>
      <c r="S37" s="23">
        <v>2.9</v>
      </c>
      <c r="T37" s="23">
        <v>2.9</v>
      </c>
      <c r="U37" s="23">
        <v>3</v>
      </c>
      <c r="V37" s="23">
        <v>3</v>
      </c>
      <c r="W37" s="23">
        <v>3</v>
      </c>
      <c r="X37" s="23">
        <v>3</v>
      </c>
      <c r="Y37" s="23">
        <v>3</v>
      </c>
      <c r="Z37" s="23">
        <v>3</v>
      </c>
      <c r="AA37" s="23">
        <v>3</v>
      </c>
      <c r="AB37" s="23">
        <v>3</v>
      </c>
      <c r="AC37" s="28">
        <v>3</v>
      </c>
      <c r="AD37" s="24">
        <v>3</v>
      </c>
      <c r="AE37" s="2"/>
    </row>
    <row r="38" spans="1:31" ht="12.75">
      <c r="A38" s="2"/>
      <c r="B38" s="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2"/>
    </row>
    <row r="39" spans="1:3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5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17"/>
      <c r="AH42" s="17"/>
      <c r="AI42" s="17"/>
    </row>
    <row r="43" spans="1:35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17"/>
      <c r="AH43" s="17"/>
      <c r="AI43" s="17"/>
    </row>
    <row r="44" spans="1:3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20.25">
      <c r="A45" s="2"/>
      <c r="B45" s="2"/>
      <c r="C45" s="29" t="s">
        <v>0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5"/>
      <c r="AB45" s="25"/>
      <c r="AC45" s="25"/>
      <c r="AD45" s="25"/>
      <c r="AE45" s="2"/>
    </row>
    <row r="46" spans="1:31" ht="18.75">
      <c r="A46" s="2"/>
      <c r="B46" s="2"/>
      <c r="C46" s="30" t="s">
        <v>1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26"/>
      <c r="AB46" s="26"/>
      <c r="AC46" s="26"/>
      <c r="AD46" s="26"/>
      <c r="AE46" s="2"/>
    </row>
    <row r="47" spans="1:31" ht="12.75">
      <c r="A47" s="2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2"/>
      <c r="Y47" s="2"/>
      <c r="Z47" s="2"/>
      <c r="AA47" s="2"/>
      <c r="AB47" s="2"/>
      <c r="AC47" s="2"/>
      <c r="AD47" s="2"/>
      <c r="AE47" s="2"/>
    </row>
    <row r="48" spans="1:31" ht="13.5" thickBot="1">
      <c r="A48" s="2"/>
      <c r="B48" s="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2"/>
      <c r="Y48" s="2"/>
      <c r="Z48" s="2"/>
      <c r="AA48" s="2"/>
      <c r="AB48" s="2"/>
      <c r="AC48" s="2"/>
      <c r="AD48" s="2"/>
      <c r="AE48" s="2"/>
    </row>
    <row r="49" spans="1:31" ht="21" thickBot="1">
      <c r="A49" s="2"/>
      <c r="B49" s="2"/>
      <c r="C49" s="18" t="s">
        <v>14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20"/>
      <c r="Q49" s="4"/>
      <c r="R49" s="4"/>
      <c r="S49" s="4"/>
      <c r="T49" s="4"/>
      <c r="U49" s="4"/>
      <c r="V49" s="4"/>
      <c r="W49" s="4"/>
      <c r="X49" s="2"/>
      <c r="Y49" s="2"/>
      <c r="Z49" s="2"/>
      <c r="AA49" s="2"/>
      <c r="AB49" s="2"/>
      <c r="AC49" s="2"/>
      <c r="AD49" s="2"/>
      <c r="AE49" s="2"/>
    </row>
    <row r="50" spans="1:3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3" ht="12.75">
      <c r="A51" s="2"/>
      <c r="B51" s="2"/>
      <c r="C51" s="2"/>
      <c r="D51" s="5">
        <v>1981</v>
      </c>
      <c r="E51" s="5">
        <v>1982</v>
      </c>
      <c r="F51" s="5">
        <v>1983</v>
      </c>
      <c r="G51" s="5">
        <v>1984</v>
      </c>
      <c r="H51" s="5">
        <v>1985</v>
      </c>
      <c r="I51" s="5">
        <v>1986</v>
      </c>
      <c r="J51" s="5">
        <v>1987</v>
      </c>
      <c r="K51" s="5">
        <v>1988</v>
      </c>
      <c r="L51" s="5">
        <v>1989</v>
      </c>
      <c r="M51" s="5">
        <v>1990</v>
      </c>
      <c r="N51" s="5">
        <v>1991</v>
      </c>
      <c r="O51" s="5">
        <v>1992</v>
      </c>
      <c r="P51" s="5">
        <v>1993</v>
      </c>
      <c r="Q51" s="5">
        <v>1994</v>
      </c>
      <c r="R51" s="5">
        <v>1995</v>
      </c>
      <c r="S51" s="5">
        <v>1996</v>
      </c>
      <c r="T51" s="5">
        <v>1997</v>
      </c>
      <c r="U51" s="5">
        <v>1998</v>
      </c>
      <c r="V51" s="5">
        <v>1999</v>
      </c>
      <c r="W51" s="5">
        <v>2000</v>
      </c>
      <c r="X51" s="5">
        <v>2001</v>
      </c>
      <c r="Y51" s="5">
        <v>2002</v>
      </c>
      <c r="Z51" s="5">
        <v>2003</v>
      </c>
      <c r="AA51" s="5">
        <v>2004</v>
      </c>
      <c r="AB51" s="5">
        <v>2005</v>
      </c>
      <c r="AC51" s="5">
        <v>2006</v>
      </c>
      <c r="AD51" s="5">
        <v>2007</v>
      </c>
      <c r="AE51" s="2"/>
      <c r="AG51" s="5">
        <v>2004</v>
      </c>
    </row>
    <row r="52" spans="1:3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6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G52" s="2"/>
    </row>
    <row r="53" spans="1:33" ht="12.75">
      <c r="A53" s="2"/>
      <c r="B53" s="2"/>
      <c r="C53" s="7" t="s">
        <v>2</v>
      </c>
      <c r="D53" s="8">
        <v>1769</v>
      </c>
      <c r="E53" s="8">
        <v>1704</v>
      </c>
      <c r="F53" s="8">
        <v>1850</v>
      </c>
      <c r="G53" s="8">
        <v>1492</v>
      </c>
      <c r="H53" s="8">
        <v>1401</v>
      </c>
      <c r="I53" s="8">
        <v>1374</v>
      </c>
      <c r="J53" s="8">
        <v>1493</v>
      </c>
      <c r="K53" s="8">
        <v>1575</v>
      </c>
      <c r="L53" s="8">
        <v>1573</v>
      </c>
      <c r="M53" s="8">
        <v>2037</v>
      </c>
      <c r="N53" s="8">
        <v>2086</v>
      </c>
      <c r="O53" s="8">
        <v>1821</v>
      </c>
      <c r="P53" s="8">
        <v>1570</v>
      </c>
      <c r="Q53" s="8">
        <v>1480</v>
      </c>
      <c r="R53" s="8">
        <v>1376</v>
      </c>
      <c r="S53" s="8">
        <v>1195</v>
      </c>
      <c r="T53" s="8">
        <v>1094</v>
      </c>
      <c r="U53" s="8">
        <v>1189</v>
      </c>
      <c r="V53" s="8">
        <v>1148</v>
      </c>
      <c r="W53" s="8">
        <v>1196</v>
      </c>
      <c r="X53" s="8">
        <v>1232</v>
      </c>
      <c r="Y53" s="8">
        <v>1368</v>
      </c>
      <c r="Z53" s="8">
        <v>1331</v>
      </c>
      <c r="AA53" s="8">
        <v>1346</v>
      </c>
      <c r="AB53" s="8">
        <v>1421</v>
      </c>
      <c r="AC53" s="8">
        <v>1499</v>
      </c>
      <c r="AD53" s="8">
        <v>1315</v>
      </c>
      <c r="AE53" s="2"/>
      <c r="AG53" s="8">
        <v>1346</v>
      </c>
    </row>
    <row r="54" spans="1:33" ht="12.75">
      <c r="A54" s="2"/>
      <c r="B54" s="2"/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2"/>
      <c r="AG54" s="8"/>
    </row>
    <row r="55" spans="1:33" ht="12.75">
      <c r="A55" s="2"/>
      <c r="B55" s="2"/>
      <c r="C55" s="7" t="s">
        <v>3</v>
      </c>
      <c r="D55" s="8">
        <v>924</v>
      </c>
      <c r="E55" s="8">
        <v>848</v>
      </c>
      <c r="F55" s="8">
        <v>871</v>
      </c>
      <c r="G55" s="8">
        <v>769</v>
      </c>
      <c r="H55" s="8">
        <v>736</v>
      </c>
      <c r="I55" s="8">
        <v>660</v>
      </c>
      <c r="J55" s="8">
        <v>662</v>
      </c>
      <c r="K55" s="8">
        <v>700</v>
      </c>
      <c r="L55" s="8">
        <v>645</v>
      </c>
      <c r="M55" s="8">
        <v>852</v>
      </c>
      <c r="N55" s="8">
        <v>851</v>
      </c>
      <c r="O55" s="8">
        <v>848</v>
      </c>
      <c r="P55" s="8">
        <v>926</v>
      </c>
      <c r="Q55" s="8">
        <v>828</v>
      </c>
      <c r="R55" s="8">
        <v>789</v>
      </c>
      <c r="S55" s="8">
        <v>759</v>
      </c>
      <c r="T55" s="8">
        <v>726</v>
      </c>
      <c r="U55" s="8">
        <v>804</v>
      </c>
      <c r="V55" s="8">
        <v>731</v>
      </c>
      <c r="W55" s="8">
        <v>755</v>
      </c>
      <c r="X55" s="8">
        <v>792</v>
      </c>
      <c r="Y55" s="8">
        <v>789</v>
      </c>
      <c r="Z55" s="8">
        <v>791</v>
      </c>
      <c r="AA55" s="8">
        <v>782</v>
      </c>
      <c r="AB55" s="8">
        <v>767</v>
      </c>
      <c r="AC55" s="8">
        <v>797</v>
      </c>
      <c r="AD55" s="8">
        <v>793</v>
      </c>
      <c r="AE55" s="2"/>
      <c r="AG55" s="8">
        <v>782</v>
      </c>
    </row>
    <row r="56" spans="1:33" ht="12.75">
      <c r="A56" s="2"/>
      <c r="B56" s="2"/>
      <c r="C56" s="3" t="s">
        <v>4</v>
      </c>
      <c r="D56" s="9">
        <v>52.23289994347089</v>
      </c>
      <c r="E56" s="9">
        <v>49.76525821596244</v>
      </c>
      <c r="F56" s="9">
        <v>47.08108108108108</v>
      </c>
      <c r="G56" s="9">
        <v>51.541554959785515</v>
      </c>
      <c r="H56" s="9">
        <v>52.533904354032835</v>
      </c>
      <c r="I56" s="9">
        <v>48.03493449781659</v>
      </c>
      <c r="J56" s="9">
        <v>44.34025452109846</v>
      </c>
      <c r="K56" s="9">
        <v>44.44444444444444</v>
      </c>
      <c r="L56" s="9">
        <v>41.00445009535918</v>
      </c>
      <c r="M56" s="9">
        <v>41.82621502209131</v>
      </c>
      <c r="N56" s="10">
        <v>0.40795781399808245</v>
      </c>
      <c r="O56" s="10">
        <v>0.4656781987918726</v>
      </c>
      <c r="P56" s="10">
        <v>0.5898089171974522</v>
      </c>
      <c r="Q56" s="10">
        <v>0.5594594594594594</v>
      </c>
      <c r="R56" s="10">
        <v>0.5734011627906976</v>
      </c>
      <c r="S56" s="10">
        <v>0.6351464435146443</v>
      </c>
      <c r="T56" s="10">
        <v>0.6636197440585009</v>
      </c>
      <c r="U56" s="10">
        <v>0.6761984861227922</v>
      </c>
      <c r="V56" s="10">
        <v>0.6367595818815331</v>
      </c>
      <c r="W56" s="10">
        <v>0.6312709030100334</v>
      </c>
      <c r="X56" s="10">
        <v>0.6428571428571429</v>
      </c>
      <c r="Y56" s="10">
        <f aca="true" t="shared" si="4" ref="Y56:AD56">Y55/Y53</f>
        <v>0.5767543859649122</v>
      </c>
      <c r="Z56" s="10">
        <f t="shared" si="4"/>
        <v>0.594290007513148</v>
      </c>
      <c r="AA56" s="10">
        <f t="shared" si="4"/>
        <v>0.5809806835066865</v>
      </c>
      <c r="AB56" s="10">
        <f t="shared" si="4"/>
        <v>0.5397607318789585</v>
      </c>
      <c r="AC56" s="10">
        <f t="shared" si="4"/>
        <v>0.5316877918612408</v>
      </c>
      <c r="AD56" s="10">
        <f t="shared" si="4"/>
        <v>0.603041825095057</v>
      </c>
      <c r="AE56" s="2"/>
      <c r="AG56" s="10">
        <f>AG55/AG53</f>
        <v>0.5809806835066865</v>
      </c>
    </row>
    <row r="57" spans="1:33" ht="12.75">
      <c r="A57" s="2"/>
      <c r="B57" s="2"/>
      <c r="C57" s="3"/>
      <c r="D57" s="9"/>
      <c r="E57" s="9"/>
      <c r="F57" s="9"/>
      <c r="G57" s="9"/>
      <c r="H57" s="9"/>
      <c r="I57" s="9"/>
      <c r="J57" s="9"/>
      <c r="K57" s="9"/>
      <c r="L57" s="9"/>
      <c r="M57" s="9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2"/>
      <c r="AG57" s="10"/>
    </row>
    <row r="58" spans="1:33" ht="12.75">
      <c r="A58" s="2"/>
      <c r="B58" s="2"/>
      <c r="C58" s="7" t="s">
        <v>5</v>
      </c>
      <c r="D58" s="8">
        <v>401</v>
      </c>
      <c r="E58" s="8">
        <v>443</v>
      </c>
      <c r="F58" s="8">
        <v>420</v>
      </c>
      <c r="G58" s="8">
        <v>408</v>
      </c>
      <c r="H58" s="8">
        <v>376</v>
      </c>
      <c r="I58" s="8">
        <v>358</v>
      </c>
      <c r="J58" s="8">
        <v>362</v>
      </c>
      <c r="K58" s="8">
        <v>376</v>
      </c>
      <c r="L58" s="8">
        <v>321</v>
      </c>
      <c r="M58" s="8">
        <v>422</v>
      </c>
      <c r="N58" s="8">
        <v>413</v>
      </c>
      <c r="O58" s="8">
        <v>386</v>
      </c>
      <c r="P58" s="8">
        <v>458</v>
      </c>
      <c r="Q58" s="8">
        <v>459</v>
      </c>
      <c r="R58" s="8">
        <v>387</v>
      </c>
      <c r="S58" s="8">
        <v>418</v>
      </c>
      <c r="T58" s="8">
        <v>383</v>
      </c>
      <c r="U58" s="8">
        <v>470</v>
      </c>
      <c r="V58" s="8">
        <v>424</v>
      </c>
      <c r="W58" s="8">
        <v>423</v>
      </c>
      <c r="X58" s="8">
        <v>462</v>
      </c>
      <c r="Y58" s="8">
        <v>426</v>
      </c>
      <c r="Z58" s="8">
        <v>441</v>
      </c>
      <c r="AA58" s="8">
        <v>455</v>
      </c>
      <c r="AB58" s="8">
        <v>454</v>
      </c>
      <c r="AC58" s="8">
        <v>433</v>
      </c>
      <c r="AD58" s="8">
        <v>439</v>
      </c>
      <c r="AE58" s="2"/>
      <c r="AG58" s="8">
        <v>455</v>
      </c>
    </row>
    <row r="59" spans="1:35" ht="12.75">
      <c r="A59" s="2"/>
      <c r="B59" s="2"/>
      <c r="C59" s="3" t="s">
        <v>6</v>
      </c>
      <c r="D59" s="9">
        <v>43.3982683982684</v>
      </c>
      <c r="E59" s="9">
        <v>52.240566037735846</v>
      </c>
      <c r="F59" s="9">
        <v>48.220436280137775</v>
      </c>
      <c r="G59" s="9">
        <v>53.05591677503251</v>
      </c>
      <c r="H59" s="9">
        <v>51.08695652173913</v>
      </c>
      <c r="I59" s="9">
        <v>54.24242424242425</v>
      </c>
      <c r="J59" s="9">
        <v>54.68277945619335</v>
      </c>
      <c r="K59" s="9">
        <v>53.714285714285715</v>
      </c>
      <c r="L59" s="9">
        <v>49.76744186046512</v>
      </c>
      <c r="M59" s="9">
        <v>49.53051643192488</v>
      </c>
      <c r="N59" s="10">
        <v>0.48531139835487663</v>
      </c>
      <c r="O59" s="10">
        <v>0.455188679245283</v>
      </c>
      <c r="P59" s="10">
        <v>0.4946004319654428</v>
      </c>
      <c r="Q59" s="10">
        <v>0.5543478260869565</v>
      </c>
      <c r="R59" s="10">
        <v>0.49049429657794674</v>
      </c>
      <c r="S59" s="10">
        <v>0.5507246376811594</v>
      </c>
      <c r="T59" s="10">
        <v>0.5275482093663911</v>
      </c>
      <c r="U59" s="10">
        <v>0.5845771144278606</v>
      </c>
      <c r="V59" s="10">
        <v>0.5800273597811217</v>
      </c>
      <c r="W59" s="10">
        <v>0.5602649006622517</v>
      </c>
      <c r="X59" s="10">
        <v>0.5833333333333334</v>
      </c>
      <c r="Y59" s="10">
        <f aca="true" t="shared" si="5" ref="Y59:AD59">Y58/Y55</f>
        <v>0.5399239543726235</v>
      </c>
      <c r="Z59" s="10">
        <f t="shared" si="5"/>
        <v>0.5575221238938053</v>
      </c>
      <c r="AA59" s="10">
        <f t="shared" si="5"/>
        <v>0.5818414322250639</v>
      </c>
      <c r="AB59" s="10">
        <f t="shared" si="5"/>
        <v>0.5919165580182529</v>
      </c>
      <c r="AC59" s="10">
        <f t="shared" si="5"/>
        <v>0.5432873274780426</v>
      </c>
      <c r="AD59" s="10">
        <f t="shared" si="5"/>
        <v>0.5535939470365699</v>
      </c>
      <c r="AE59" s="9"/>
      <c r="AF59" s="1"/>
      <c r="AG59" s="10">
        <f>AG58/AG55</f>
        <v>0.5818414322250639</v>
      </c>
      <c r="AH59" s="1"/>
      <c r="AI59" s="1"/>
    </row>
    <row r="60" spans="1:35" ht="12.75">
      <c r="A60" s="2"/>
      <c r="B60" s="2"/>
      <c r="C60" s="3"/>
      <c r="D60" s="9"/>
      <c r="E60" s="9"/>
      <c r="F60" s="9"/>
      <c r="G60" s="9"/>
      <c r="H60" s="9"/>
      <c r="I60" s="9"/>
      <c r="J60" s="9"/>
      <c r="K60" s="9"/>
      <c r="L60" s="9"/>
      <c r="M60" s="9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9"/>
      <c r="AF60" s="1"/>
      <c r="AG60" s="10"/>
      <c r="AH60" s="1"/>
      <c r="AI60" s="1"/>
    </row>
    <row r="61" spans="1:35" ht="12.75">
      <c r="A61" s="2"/>
      <c r="B61" s="2"/>
      <c r="C61" s="3"/>
      <c r="D61" s="9"/>
      <c r="E61" s="9"/>
      <c r="F61" s="9"/>
      <c r="G61" s="9"/>
      <c r="H61" s="9"/>
      <c r="I61" s="9"/>
      <c r="J61" s="9"/>
      <c r="K61" s="9"/>
      <c r="L61" s="9"/>
      <c r="M61" s="9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9"/>
      <c r="AF61" s="1"/>
      <c r="AG61" s="10"/>
      <c r="AH61" s="1"/>
      <c r="AI61" s="1"/>
    </row>
    <row r="62" spans="1:35" ht="12.75">
      <c r="A62" s="2"/>
      <c r="B62" s="2"/>
      <c r="C62" s="3"/>
      <c r="D62" s="9"/>
      <c r="E62" s="9"/>
      <c r="F62" s="9"/>
      <c r="G62" s="9"/>
      <c r="H62" s="9"/>
      <c r="I62" s="9"/>
      <c r="J62" s="9"/>
      <c r="K62" s="9"/>
      <c r="L62" s="9"/>
      <c r="M62" s="9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9"/>
      <c r="AF62" s="1"/>
      <c r="AG62" s="10"/>
      <c r="AH62" s="1"/>
      <c r="AI62" s="1"/>
    </row>
    <row r="63" spans="1:35" ht="12.75">
      <c r="A63" s="2"/>
      <c r="B63" s="2"/>
      <c r="C63" s="3"/>
      <c r="D63" s="9"/>
      <c r="E63" s="9"/>
      <c r="F63" s="9"/>
      <c r="G63" s="9"/>
      <c r="H63" s="9"/>
      <c r="I63" s="9"/>
      <c r="J63" s="9"/>
      <c r="K63" s="9"/>
      <c r="L63" s="9"/>
      <c r="M63" s="9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9"/>
      <c r="AF63" s="1"/>
      <c r="AG63" s="10"/>
      <c r="AH63" s="1"/>
      <c r="AI63" s="1"/>
    </row>
    <row r="64" spans="1:35" ht="12.75">
      <c r="A64" s="2"/>
      <c r="B64" s="2"/>
      <c r="C64" s="3"/>
      <c r="D64" s="9"/>
      <c r="E64" s="9"/>
      <c r="F64" s="9"/>
      <c r="G64" s="9"/>
      <c r="H64" s="9"/>
      <c r="I64" s="9"/>
      <c r="J64" s="9"/>
      <c r="K64" s="9"/>
      <c r="L64" s="9"/>
      <c r="M64" s="9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9"/>
      <c r="AF64" s="1"/>
      <c r="AG64" s="10"/>
      <c r="AH64" s="1"/>
      <c r="AI64" s="1"/>
    </row>
    <row r="65" spans="1:35" ht="12.75">
      <c r="A65" s="2"/>
      <c r="B65" s="2"/>
      <c r="C65" s="3"/>
      <c r="D65" s="9"/>
      <c r="E65" s="9"/>
      <c r="F65" s="9"/>
      <c r="G65" s="9"/>
      <c r="H65" s="9"/>
      <c r="I65" s="9"/>
      <c r="J65" s="9"/>
      <c r="K65" s="9"/>
      <c r="L65" s="9"/>
      <c r="M65" s="9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9"/>
      <c r="AF65" s="1"/>
      <c r="AG65" s="10"/>
      <c r="AH65" s="1"/>
      <c r="AI65" s="1"/>
    </row>
    <row r="66" spans="1:33" ht="12.75">
      <c r="A66" s="2"/>
      <c r="B66" s="2"/>
      <c r="C66" s="2"/>
      <c r="D66" s="5">
        <v>1981</v>
      </c>
      <c r="E66" s="5">
        <v>1982</v>
      </c>
      <c r="F66" s="5">
        <v>1983</v>
      </c>
      <c r="G66" s="5">
        <v>1984</v>
      </c>
      <c r="H66" s="5">
        <v>1985</v>
      </c>
      <c r="I66" s="5">
        <v>1986</v>
      </c>
      <c r="J66" s="5">
        <v>1987</v>
      </c>
      <c r="K66" s="5">
        <v>1988</v>
      </c>
      <c r="L66" s="5">
        <v>1989</v>
      </c>
      <c r="M66" s="5">
        <v>1990</v>
      </c>
      <c r="N66" s="5">
        <v>1991</v>
      </c>
      <c r="O66" s="5">
        <v>1992</v>
      </c>
      <c r="P66" s="5">
        <v>1993</v>
      </c>
      <c r="Q66" s="5">
        <v>1994</v>
      </c>
      <c r="R66" s="5">
        <v>1995</v>
      </c>
      <c r="S66" s="5">
        <v>1996</v>
      </c>
      <c r="T66" s="5">
        <v>1997</v>
      </c>
      <c r="U66" s="5">
        <v>1998</v>
      </c>
      <c r="V66" s="5">
        <v>1999</v>
      </c>
      <c r="W66" s="5">
        <v>2000</v>
      </c>
      <c r="X66" s="5">
        <v>2001</v>
      </c>
      <c r="Y66" s="5">
        <v>2002</v>
      </c>
      <c r="Z66" s="5">
        <v>2003</v>
      </c>
      <c r="AA66" s="5">
        <v>2004</v>
      </c>
      <c r="AB66" s="5">
        <v>2005</v>
      </c>
      <c r="AC66" s="5">
        <v>2006</v>
      </c>
      <c r="AD66" s="5">
        <v>2007</v>
      </c>
      <c r="AE66" s="2"/>
      <c r="AG66" s="5">
        <v>2004</v>
      </c>
    </row>
    <row r="67" spans="1:33" ht="15.75">
      <c r="A67" s="2"/>
      <c r="B67" s="2"/>
      <c r="C67" s="12" t="s">
        <v>7</v>
      </c>
      <c r="D67" s="9"/>
      <c r="E67" s="9"/>
      <c r="F67" s="9"/>
      <c r="G67" s="9"/>
      <c r="H67" s="9"/>
      <c r="I67" s="9"/>
      <c r="J67" s="9"/>
      <c r="K67" s="9"/>
      <c r="L67" s="9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G67" s="2"/>
    </row>
    <row r="68" spans="1:33" ht="12.75">
      <c r="A68" s="2"/>
      <c r="B68" s="2"/>
      <c r="C68" s="3" t="s">
        <v>8</v>
      </c>
      <c r="D68" s="9">
        <v>7.5</v>
      </c>
      <c r="E68" s="9">
        <v>8.8</v>
      </c>
      <c r="F68" s="9">
        <v>8.6</v>
      </c>
      <c r="G68" s="9">
        <v>8.6</v>
      </c>
      <c r="H68" s="9">
        <v>9</v>
      </c>
      <c r="I68" s="9">
        <v>9.2</v>
      </c>
      <c r="J68" s="9">
        <v>5.2</v>
      </c>
      <c r="K68" s="9">
        <v>7.7</v>
      </c>
      <c r="L68" s="9">
        <v>6.5</v>
      </c>
      <c r="M68" s="9">
        <v>3.3</v>
      </c>
      <c r="N68" s="11">
        <v>4.6</v>
      </c>
      <c r="O68" s="11">
        <v>6</v>
      </c>
      <c r="P68" s="11">
        <v>5.2</v>
      </c>
      <c r="Q68" s="11">
        <v>7.6</v>
      </c>
      <c r="R68" s="11">
        <v>8.8</v>
      </c>
      <c r="S68" s="11">
        <v>7.2</v>
      </c>
      <c r="T68" s="11">
        <v>8.4</v>
      </c>
      <c r="U68" s="11">
        <v>7</v>
      </c>
      <c r="V68" s="11">
        <v>8.7</v>
      </c>
      <c r="W68" s="11">
        <v>5.4</v>
      </c>
      <c r="X68" s="11">
        <v>8.7</v>
      </c>
      <c r="Y68" s="10">
        <v>0.05</v>
      </c>
      <c r="Z68" s="10">
        <v>0.045</v>
      </c>
      <c r="AA68" s="10">
        <v>0.057</v>
      </c>
      <c r="AB68" s="10">
        <v>0.042</v>
      </c>
      <c r="AC68" s="10">
        <v>0.048</v>
      </c>
      <c r="AD68" s="10">
        <v>0.044</v>
      </c>
      <c r="AE68" s="2"/>
      <c r="AG68" s="10">
        <v>0.057</v>
      </c>
    </row>
    <row r="69" spans="1:33" ht="12.75">
      <c r="A69" s="2"/>
      <c r="B69" s="2"/>
      <c r="C69" s="3" t="s">
        <v>9</v>
      </c>
      <c r="D69" s="9">
        <v>27.7</v>
      </c>
      <c r="E69" s="9">
        <v>33.6</v>
      </c>
      <c r="F69" s="9">
        <v>25.7</v>
      </c>
      <c r="G69" s="9">
        <v>27.5</v>
      </c>
      <c r="H69" s="9">
        <v>32.7</v>
      </c>
      <c r="I69" s="9">
        <v>25.4</v>
      </c>
      <c r="J69" s="9">
        <v>24</v>
      </c>
      <c r="K69" s="9">
        <v>29.3</v>
      </c>
      <c r="L69" s="9">
        <v>21.2</v>
      </c>
      <c r="M69" s="9">
        <v>20.6</v>
      </c>
      <c r="N69" s="11">
        <v>21.5</v>
      </c>
      <c r="O69" s="11">
        <v>18.1</v>
      </c>
      <c r="P69" s="11">
        <v>27.9</v>
      </c>
      <c r="Q69" s="11">
        <v>27.9</v>
      </c>
      <c r="R69" s="11">
        <v>24</v>
      </c>
      <c r="S69" s="11">
        <v>28.7</v>
      </c>
      <c r="T69" s="11">
        <v>24</v>
      </c>
      <c r="U69" s="11">
        <v>24.7</v>
      </c>
      <c r="V69" s="11">
        <v>26.2</v>
      </c>
      <c r="W69" s="11">
        <v>25.5</v>
      </c>
      <c r="X69" s="11">
        <v>26.8</v>
      </c>
      <c r="Y69" s="10">
        <v>0.287</v>
      </c>
      <c r="Z69" s="10">
        <v>0.308</v>
      </c>
      <c r="AA69" s="10">
        <v>0.323</v>
      </c>
      <c r="AB69" s="10">
        <v>0.322</v>
      </c>
      <c r="AC69" s="10">
        <v>0.349</v>
      </c>
      <c r="AD69" s="10">
        <v>0.345</v>
      </c>
      <c r="AE69" s="2"/>
      <c r="AG69" s="10">
        <v>0.323</v>
      </c>
    </row>
    <row r="70" spans="1:33" ht="12.75">
      <c r="A70" s="2"/>
      <c r="B70" s="2"/>
      <c r="C70" s="3" t="s">
        <v>10</v>
      </c>
      <c r="D70" s="9">
        <v>63.8</v>
      </c>
      <c r="E70" s="9">
        <v>56.9</v>
      </c>
      <c r="F70" s="9">
        <v>63.1</v>
      </c>
      <c r="G70" s="9">
        <v>63.2</v>
      </c>
      <c r="H70" s="9">
        <v>57.7</v>
      </c>
      <c r="I70" s="9">
        <v>65.4</v>
      </c>
      <c r="J70" s="9">
        <v>70.2</v>
      </c>
      <c r="K70" s="9">
        <v>63</v>
      </c>
      <c r="L70" s="9">
        <v>71.7</v>
      </c>
      <c r="M70" s="9">
        <v>76.1</v>
      </c>
      <c r="N70" s="11">
        <v>73.8</v>
      </c>
      <c r="O70" s="11">
        <v>74.9</v>
      </c>
      <c r="P70" s="11">
        <v>66.6</v>
      </c>
      <c r="Q70" s="11">
        <v>63.8</v>
      </c>
      <c r="R70" s="11">
        <v>64.9</v>
      </c>
      <c r="S70" s="11">
        <v>62.9</v>
      </c>
      <c r="T70" s="11">
        <v>67.1</v>
      </c>
      <c r="U70" s="11">
        <v>67.9</v>
      </c>
      <c r="V70" s="11">
        <v>64.6</v>
      </c>
      <c r="W70" s="11">
        <v>68.8</v>
      </c>
      <c r="X70" s="11">
        <v>64.1</v>
      </c>
      <c r="Y70" s="10">
        <v>0.663</v>
      </c>
      <c r="Z70" s="10">
        <v>0.646</v>
      </c>
      <c r="AA70" s="10">
        <v>0.62</v>
      </c>
      <c r="AB70" s="10">
        <v>0.637</v>
      </c>
      <c r="AC70" s="10">
        <v>0.603</v>
      </c>
      <c r="AD70" s="10">
        <v>0.611</v>
      </c>
      <c r="AE70" s="2"/>
      <c r="AG70" s="10">
        <v>0.62</v>
      </c>
    </row>
    <row r="71" spans="1:33" ht="12.75">
      <c r="A71" s="2"/>
      <c r="B71" s="2"/>
      <c r="C71" s="3" t="s">
        <v>11</v>
      </c>
      <c r="D71" s="9">
        <v>1</v>
      </c>
      <c r="E71" s="9">
        <v>0.7</v>
      </c>
      <c r="F71" s="9">
        <v>2.6</v>
      </c>
      <c r="G71" s="9">
        <v>0.7</v>
      </c>
      <c r="H71" s="9">
        <v>0.5</v>
      </c>
      <c r="I71" s="9">
        <v>0</v>
      </c>
      <c r="J71" s="9">
        <v>0.6</v>
      </c>
      <c r="K71" s="9">
        <v>0</v>
      </c>
      <c r="L71" s="9">
        <v>0.6</v>
      </c>
      <c r="M71" s="9">
        <v>0</v>
      </c>
      <c r="N71" s="11">
        <v>0</v>
      </c>
      <c r="O71" s="11">
        <v>1</v>
      </c>
      <c r="P71" s="11">
        <v>0.2</v>
      </c>
      <c r="Q71" s="11">
        <v>0.7</v>
      </c>
      <c r="R71" s="11">
        <v>2.3</v>
      </c>
      <c r="S71" s="11">
        <v>1.2</v>
      </c>
      <c r="T71" s="11">
        <v>0.5</v>
      </c>
      <c r="U71" s="11">
        <v>0.4</v>
      </c>
      <c r="V71" s="11">
        <v>0.5</v>
      </c>
      <c r="W71" s="11">
        <v>0.2</v>
      </c>
      <c r="X71" s="11">
        <v>0.4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2"/>
      <c r="AG71" s="10">
        <v>0</v>
      </c>
    </row>
    <row r="72" spans="1:3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10"/>
      <c r="Z72" s="10"/>
      <c r="AA72" s="10"/>
      <c r="AB72" s="10"/>
      <c r="AC72" s="10"/>
      <c r="AD72" s="10"/>
      <c r="AE72" s="2"/>
      <c r="AG72" s="10"/>
    </row>
    <row r="73" spans="1:31" ht="14.25">
      <c r="A73" s="2"/>
      <c r="B73" s="15"/>
      <c r="C73" s="13" t="s">
        <v>12</v>
      </c>
      <c r="D73" s="14">
        <v>2.9</v>
      </c>
      <c r="E73" s="14">
        <v>2.9</v>
      </c>
      <c r="F73" s="14">
        <v>2.8</v>
      </c>
      <c r="G73" s="14">
        <v>2.9</v>
      </c>
      <c r="H73" s="14">
        <v>2.9</v>
      </c>
      <c r="I73" s="14">
        <v>3</v>
      </c>
      <c r="J73" s="14">
        <v>2.8</v>
      </c>
      <c r="K73" s="14">
        <v>2.9</v>
      </c>
      <c r="L73" s="14">
        <v>3</v>
      </c>
      <c r="M73" s="14">
        <v>3</v>
      </c>
      <c r="N73" s="14">
        <v>2.9</v>
      </c>
      <c r="O73" s="14">
        <v>3</v>
      </c>
      <c r="P73" s="14">
        <v>3</v>
      </c>
      <c r="Q73" s="14">
        <v>3</v>
      </c>
      <c r="R73" s="14">
        <v>3</v>
      </c>
      <c r="S73" s="14">
        <v>2.9</v>
      </c>
      <c r="T73" s="14">
        <v>2.9</v>
      </c>
      <c r="U73" s="14">
        <v>3</v>
      </c>
      <c r="V73" s="14">
        <v>3</v>
      </c>
      <c r="W73" s="14">
        <v>3</v>
      </c>
      <c r="X73" s="14">
        <v>3</v>
      </c>
      <c r="Y73" s="23">
        <v>3</v>
      </c>
      <c r="Z73" s="23">
        <v>3</v>
      </c>
      <c r="AA73" s="23">
        <v>3</v>
      </c>
      <c r="AB73" s="24">
        <v>3</v>
      </c>
      <c r="AC73" s="24">
        <v>3</v>
      </c>
      <c r="AD73" s="24">
        <v>3</v>
      </c>
      <c r="AE73" s="2"/>
    </row>
    <row r="74" spans="1:31" ht="14.25">
      <c r="A74" s="2"/>
      <c r="B74" s="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AB74" s="24">
        <v>3</v>
      </c>
      <c r="AC74" s="24">
        <v>3</v>
      </c>
      <c r="AD74" s="24">
        <v>3</v>
      </c>
      <c r="AE74" s="2"/>
    </row>
    <row r="75" spans="1:3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4"/>
      <c r="Z75" s="4"/>
      <c r="AA75" s="4"/>
      <c r="AB75" s="4"/>
      <c r="AC75" s="4"/>
      <c r="AD75" s="4"/>
      <c r="AE75" s="2"/>
    </row>
    <row r="76" spans="1:35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2"/>
      <c r="Z76" s="2"/>
      <c r="AA76" s="2"/>
      <c r="AB76" s="2"/>
      <c r="AC76" s="2"/>
      <c r="AD76" s="2"/>
      <c r="AE76" s="16"/>
      <c r="AF76" s="17"/>
      <c r="AG76" s="17"/>
      <c r="AH76" s="17"/>
      <c r="AI76" s="17"/>
    </row>
    <row r="77" spans="1:35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7"/>
      <c r="AG77" s="17"/>
      <c r="AH77" s="17"/>
      <c r="AI77" s="17"/>
    </row>
    <row r="78" spans="1:3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20.25">
      <c r="A79" s="2"/>
      <c r="B79" s="2"/>
      <c r="C79" s="29" t="s">
        <v>0</v>
      </c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5"/>
      <c r="AB79" s="25"/>
      <c r="AC79" s="25"/>
      <c r="AD79" s="25"/>
      <c r="AE79" s="2"/>
    </row>
    <row r="80" spans="1:31" ht="18.75">
      <c r="A80" s="2"/>
      <c r="B80" s="2"/>
      <c r="C80" s="30" t="s">
        <v>1</v>
      </c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26"/>
      <c r="AB80" s="26"/>
      <c r="AC80" s="26"/>
      <c r="AD80" s="26"/>
      <c r="AE80" s="2"/>
    </row>
    <row r="81" spans="1:31" ht="12.75">
      <c r="A81" s="2"/>
      <c r="B81" s="2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2"/>
      <c r="Y81" s="2"/>
      <c r="Z81" s="2"/>
      <c r="AA81" s="2"/>
      <c r="AB81" s="2"/>
      <c r="AC81" s="2"/>
      <c r="AD81" s="2"/>
      <c r="AE81" s="2"/>
    </row>
    <row r="82" spans="1:31" ht="13.5" thickBot="1">
      <c r="A82" s="2"/>
      <c r="B82" s="2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2"/>
      <c r="Y82" s="2"/>
      <c r="Z82" s="2"/>
      <c r="AA82" s="2"/>
      <c r="AB82" s="2"/>
      <c r="AC82" s="2"/>
      <c r="AD82" s="2"/>
      <c r="AE82" s="2"/>
    </row>
    <row r="83" spans="1:31" ht="21" thickBot="1">
      <c r="A83" s="2"/>
      <c r="B83" s="2"/>
      <c r="C83" s="18" t="s">
        <v>15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20"/>
      <c r="Q83" s="4"/>
      <c r="R83" s="4"/>
      <c r="S83" s="4"/>
      <c r="T83" s="4"/>
      <c r="U83" s="4"/>
      <c r="V83" s="4"/>
      <c r="W83" s="4"/>
      <c r="X83" s="2"/>
      <c r="Y83" s="2"/>
      <c r="Z83" s="2"/>
      <c r="AA83" s="2"/>
      <c r="AB83" s="2"/>
      <c r="AC83" s="2"/>
      <c r="AD83" s="2"/>
      <c r="AE83" s="2"/>
    </row>
    <row r="84" spans="1:3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3" ht="12.75">
      <c r="A85" s="2"/>
      <c r="B85" s="2"/>
      <c r="C85" s="2"/>
      <c r="D85" s="5">
        <v>1981</v>
      </c>
      <c r="E85" s="5">
        <v>1982</v>
      </c>
      <c r="F85" s="5">
        <v>1983</v>
      </c>
      <c r="G85" s="5">
        <v>1984</v>
      </c>
      <c r="H85" s="5">
        <v>1985</v>
      </c>
      <c r="I85" s="5">
        <v>1986</v>
      </c>
      <c r="J85" s="5">
        <v>1987</v>
      </c>
      <c r="K85" s="5">
        <v>1988</v>
      </c>
      <c r="L85" s="5">
        <v>1989</v>
      </c>
      <c r="M85" s="5">
        <v>1990</v>
      </c>
      <c r="N85" s="5">
        <v>1991</v>
      </c>
      <c r="O85" s="5">
        <v>1992</v>
      </c>
      <c r="P85" s="5">
        <v>1993</v>
      </c>
      <c r="Q85" s="5">
        <v>1994</v>
      </c>
      <c r="R85" s="5">
        <v>1995</v>
      </c>
      <c r="S85" s="5">
        <v>1996</v>
      </c>
      <c r="T85" s="5">
        <v>1997</v>
      </c>
      <c r="U85" s="5">
        <v>1998</v>
      </c>
      <c r="V85" s="5">
        <v>1999</v>
      </c>
      <c r="W85" s="5">
        <v>2000</v>
      </c>
      <c r="X85" s="5">
        <v>2001</v>
      </c>
      <c r="Y85" s="5">
        <v>2002</v>
      </c>
      <c r="Z85" s="5">
        <v>2003</v>
      </c>
      <c r="AA85" s="5">
        <v>2004</v>
      </c>
      <c r="AB85" s="5">
        <v>2005</v>
      </c>
      <c r="AC85" s="5">
        <v>2006</v>
      </c>
      <c r="AD85" s="5">
        <v>2007</v>
      </c>
      <c r="AE85" s="2"/>
      <c r="AG85" s="5">
        <v>2004</v>
      </c>
    </row>
    <row r="86" spans="1:3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6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G86" s="2"/>
    </row>
    <row r="87" spans="1:33" ht="12.75">
      <c r="A87" s="2"/>
      <c r="B87" s="2"/>
      <c r="C87" s="7" t="s">
        <v>2</v>
      </c>
      <c r="D87" s="8">
        <v>1769</v>
      </c>
      <c r="E87" s="8">
        <v>1704</v>
      </c>
      <c r="F87" s="8">
        <v>1850</v>
      </c>
      <c r="G87" s="8">
        <v>1492</v>
      </c>
      <c r="H87" s="8">
        <v>1401</v>
      </c>
      <c r="I87" s="8">
        <v>1374</v>
      </c>
      <c r="J87" s="8">
        <v>1493</v>
      </c>
      <c r="K87" s="8">
        <v>1575</v>
      </c>
      <c r="L87" s="8">
        <v>1573</v>
      </c>
      <c r="M87" s="8">
        <v>2037</v>
      </c>
      <c r="N87" s="8">
        <v>2086</v>
      </c>
      <c r="O87" s="8">
        <v>1821</v>
      </c>
      <c r="P87" s="8">
        <v>1570</v>
      </c>
      <c r="Q87" s="8">
        <v>1480</v>
      </c>
      <c r="R87" s="8">
        <v>1376</v>
      </c>
      <c r="S87" s="8">
        <v>1195</v>
      </c>
      <c r="T87" s="8">
        <v>1094</v>
      </c>
      <c r="U87" s="8">
        <v>1189</v>
      </c>
      <c r="V87" s="8">
        <v>1148</v>
      </c>
      <c r="W87" s="8">
        <v>1196</v>
      </c>
      <c r="X87" s="8">
        <v>1232</v>
      </c>
      <c r="Y87" s="8">
        <v>1368</v>
      </c>
      <c r="Z87" s="8">
        <v>1331</v>
      </c>
      <c r="AA87" s="8">
        <v>1346</v>
      </c>
      <c r="AB87" s="8">
        <v>1421</v>
      </c>
      <c r="AC87" s="8">
        <v>1499</v>
      </c>
      <c r="AD87" s="8">
        <v>1315</v>
      </c>
      <c r="AE87" s="2"/>
      <c r="AG87" s="8">
        <v>1346</v>
      </c>
    </row>
    <row r="88" spans="1:33" ht="12.75">
      <c r="A88" s="2"/>
      <c r="B88" s="2"/>
      <c r="C88" s="7" t="s">
        <v>3</v>
      </c>
      <c r="D88" s="8">
        <v>924</v>
      </c>
      <c r="E88" s="8">
        <v>848</v>
      </c>
      <c r="F88" s="8">
        <v>871</v>
      </c>
      <c r="G88" s="8">
        <v>769</v>
      </c>
      <c r="H88" s="8">
        <v>736</v>
      </c>
      <c r="I88" s="8">
        <v>660</v>
      </c>
      <c r="J88" s="8">
        <v>662</v>
      </c>
      <c r="K88" s="8">
        <v>700</v>
      </c>
      <c r="L88" s="8">
        <v>645</v>
      </c>
      <c r="M88" s="8">
        <v>852</v>
      </c>
      <c r="N88" s="8">
        <v>851</v>
      </c>
      <c r="O88" s="8">
        <v>848</v>
      </c>
      <c r="P88" s="8">
        <v>926</v>
      </c>
      <c r="Q88" s="8">
        <v>828</v>
      </c>
      <c r="R88" s="8">
        <v>789</v>
      </c>
      <c r="S88" s="8">
        <v>759</v>
      </c>
      <c r="T88" s="8">
        <v>726</v>
      </c>
      <c r="U88" s="8">
        <v>804</v>
      </c>
      <c r="V88" s="8">
        <v>731</v>
      </c>
      <c r="W88" s="8">
        <v>755</v>
      </c>
      <c r="X88" s="8">
        <v>792</v>
      </c>
      <c r="Y88" s="8">
        <v>789</v>
      </c>
      <c r="Z88" s="8">
        <v>791</v>
      </c>
      <c r="AA88" s="8">
        <v>782</v>
      </c>
      <c r="AB88" s="8">
        <v>767</v>
      </c>
      <c r="AC88" s="8">
        <v>797</v>
      </c>
      <c r="AD88" s="8">
        <v>793</v>
      </c>
      <c r="AE88" s="2"/>
      <c r="AG88" s="8">
        <v>782</v>
      </c>
    </row>
    <row r="89" spans="1:33" ht="12.75">
      <c r="A89" s="2"/>
      <c r="B89" s="2"/>
      <c r="C89" s="7" t="s">
        <v>5</v>
      </c>
      <c r="D89" s="8">
        <v>401</v>
      </c>
      <c r="E89" s="8">
        <v>443</v>
      </c>
      <c r="F89" s="8">
        <v>420</v>
      </c>
      <c r="G89" s="8">
        <v>408</v>
      </c>
      <c r="H89" s="8">
        <v>376</v>
      </c>
      <c r="I89" s="8">
        <v>358</v>
      </c>
      <c r="J89" s="8">
        <v>362</v>
      </c>
      <c r="K89" s="8">
        <v>376</v>
      </c>
      <c r="L89" s="8">
        <v>321</v>
      </c>
      <c r="M89" s="8">
        <v>422</v>
      </c>
      <c r="N89" s="8">
        <v>413</v>
      </c>
      <c r="O89" s="8">
        <v>386</v>
      </c>
      <c r="P89" s="8">
        <v>458</v>
      </c>
      <c r="Q89" s="8">
        <v>459</v>
      </c>
      <c r="R89" s="8">
        <v>387</v>
      </c>
      <c r="S89" s="8">
        <v>418</v>
      </c>
      <c r="T89" s="8">
        <v>383</v>
      </c>
      <c r="U89" s="8">
        <v>470</v>
      </c>
      <c r="V89" s="8">
        <v>424</v>
      </c>
      <c r="W89" s="8">
        <v>423</v>
      </c>
      <c r="X89" s="8">
        <v>462</v>
      </c>
      <c r="Y89" s="8">
        <v>426</v>
      </c>
      <c r="Z89" s="8">
        <v>441</v>
      </c>
      <c r="AA89" s="8">
        <v>455</v>
      </c>
      <c r="AB89" s="8">
        <v>454</v>
      </c>
      <c r="AC89" s="8">
        <v>433</v>
      </c>
      <c r="AD89" s="8">
        <v>439</v>
      </c>
      <c r="AE89" s="2"/>
      <c r="AG89" s="8">
        <v>455</v>
      </c>
    </row>
    <row r="90" spans="1:35" ht="12.75">
      <c r="A90" s="2"/>
      <c r="B90" s="2"/>
      <c r="C90" s="3"/>
      <c r="D90" s="9"/>
      <c r="E90" s="9"/>
      <c r="F90" s="9"/>
      <c r="G90" s="9"/>
      <c r="H90" s="9"/>
      <c r="I90" s="9"/>
      <c r="J90" s="9"/>
      <c r="K90" s="9"/>
      <c r="L90" s="9"/>
      <c r="M90" s="9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 t="s">
        <v>19</v>
      </c>
      <c r="Z90" s="10" t="s">
        <v>19</v>
      </c>
      <c r="AA90" s="10" t="s">
        <v>19</v>
      </c>
      <c r="AB90" s="10" t="s">
        <v>19</v>
      </c>
      <c r="AC90" s="10" t="s">
        <v>19</v>
      </c>
      <c r="AD90" s="10" t="s">
        <v>19</v>
      </c>
      <c r="AE90" s="9"/>
      <c r="AF90" s="1"/>
      <c r="AG90" s="10" t="s">
        <v>19</v>
      </c>
      <c r="AH90" s="1"/>
      <c r="AI90" s="1"/>
    </row>
    <row r="91" spans="1:35" ht="12.75">
      <c r="A91" s="2"/>
      <c r="B91" s="2"/>
      <c r="C91" s="3"/>
      <c r="D91" s="9"/>
      <c r="E91" s="9"/>
      <c r="F91" s="9"/>
      <c r="G91" s="9"/>
      <c r="H91" s="9"/>
      <c r="I91" s="9"/>
      <c r="J91" s="9"/>
      <c r="K91" s="9"/>
      <c r="L91" s="9"/>
      <c r="M91" s="9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AB91" s="10"/>
      <c r="AC91" s="10"/>
      <c r="AD91" s="10"/>
      <c r="AE91" s="9"/>
      <c r="AF91" s="1"/>
      <c r="AH91" s="1"/>
      <c r="AI91" s="1"/>
    </row>
    <row r="92" spans="1:35" ht="12.75">
      <c r="A92" s="2"/>
      <c r="B92" s="2"/>
      <c r="C92" s="3"/>
      <c r="D92" s="9"/>
      <c r="E92" s="9"/>
      <c r="F92" s="9"/>
      <c r="G92" s="9"/>
      <c r="H92" s="9"/>
      <c r="I92" s="9"/>
      <c r="J92" s="9"/>
      <c r="K92" s="9"/>
      <c r="L92" s="9"/>
      <c r="M92" s="9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AB92" s="10"/>
      <c r="AC92" s="10"/>
      <c r="AD92" s="10"/>
      <c r="AE92" s="9"/>
      <c r="AF92" s="1"/>
      <c r="AH92" s="1"/>
      <c r="AI92" s="1"/>
    </row>
    <row r="93" spans="1:35" ht="12.75">
      <c r="A93" s="2"/>
      <c r="B93" s="2"/>
      <c r="C93" s="3"/>
      <c r="D93" s="9"/>
      <c r="E93" s="9"/>
      <c r="F93" s="9"/>
      <c r="G93" s="9"/>
      <c r="H93" s="9"/>
      <c r="I93" s="9"/>
      <c r="J93" s="9"/>
      <c r="K93" s="9"/>
      <c r="L93" s="9"/>
      <c r="M93" s="9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AA93" s="10"/>
      <c r="AB93" s="10"/>
      <c r="AC93" s="10"/>
      <c r="AD93" s="10"/>
      <c r="AE93" s="9"/>
      <c r="AF93" s="1"/>
      <c r="AH93" s="1"/>
      <c r="AI93" s="1"/>
    </row>
    <row r="94" spans="1:35" ht="12.75">
      <c r="A94" s="2"/>
      <c r="B94" s="2"/>
      <c r="C94" s="3"/>
      <c r="D94" s="9"/>
      <c r="E94" s="9"/>
      <c r="F94" s="9"/>
      <c r="G94" s="9"/>
      <c r="H94" s="9"/>
      <c r="I94" s="9"/>
      <c r="J94" s="9"/>
      <c r="K94" s="9"/>
      <c r="L94" s="9"/>
      <c r="M94" s="9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B94" s="10"/>
      <c r="AC94" s="10"/>
      <c r="AD94" s="10"/>
      <c r="AE94" s="9"/>
      <c r="AF94" s="1"/>
      <c r="AG94" s="10"/>
      <c r="AH94" s="1"/>
      <c r="AI94" s="1"/>
    </row>
    <row r="95" spans="1:35" ht="12.75">
      <c r="A95" s="2"/>
      <c r="B95" s="2"/>
      <c r="C95" s="3"/>
      <c r="D95" s="9"/>
      <c r="E95" s="9"/>
      <c r="F95" s="9"/>
      <c r="G95" s="9"/>
      <c r="H95" s="9"/>
      <c r="I95" s="9"/>
      <c r="J95" s="9"/>
      <c r="K95" s="9"/>
      <c r="L95" s="9"/>
      <c r="M95" s="9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9"/>
      <c r="AF95" s="1"/>
      <c r="AG95" s="10"/>
      <c r="AH95" s="1"/>
      <c r="AI95" s="1"/>
    </row>
    <row r="96" spans="1:33" ht="12.75">
      <c r="A96" s="2"/>
      <c r="B96" s="2"/>
      <c r="C96" s="2"/>
      <c r="D96" s="5">
        <v>1981</v>
      </c>
      <c r="E96" s="5">
        <v>1982</v>
      </c>
      <c r="F96" s="5">
        <v>1983</v>
      </c>
      <c r="G96" s="5">
        <v>1984</v>
      </c>
      <c r="H96" s="5">
        <v>1985</v>
      </c>
      <c r="I96" s="5">
        <v>1986</v>
      </c>
      <c r="J96" s="5">
        <v>1987</v>
      </c>
      <c r="K96" s="5">
        <v>1988</v>
      </c>
      <c r="L96" s="5">
        <v>1989</v>
      </c>
      <c r="M96" s="5">
        <v>1990</v>
      </c>
      <c r="N96" s="5">
        <v>1991</v>
      </c>
      <c r="O96" s="5">
        <v>1992</v>
      </c>
      <c r="P96" s="5">
        <v>1993</v>
      </c>
      <c r="Q96" s="5">
        <v>1994</v>
      </c>
      <c r="R96" s="5">
        <v>1995</v>
      </c>
      <c r="S96" s="5">
        <v>1996</v>
      </c>
      <c r="T96" s="5">
        <v>1997</v>
      </c>
      <c r="U96" s="5">
        <v>1998</v>
      </c>
      <c r="V96" s="5">
        <v>1999</v>
      </c>
      <c r="W96" s="5">
        <v>2000</v>
      </c>
      <c r="X96" s="5">
        <v>2001</v>
      </c>
      <c r="Y96" s="5">
        <v>2002</v>
      </c>
      <c r="Z96" s="5">
        <v>2003</v>
      </c>
      <c r="AA96" s="5">
        <v>2004</v>
      </c>
      <c r="AB96" s="5">
        <v>2005</v>
      </c>
      <c r="AC96" s="5">
        <v>2006</v>
      </c>
      <c r="AD96" s="5">
        <v>2007</v>
      </c>
      <c r="AE96" s="2"/>
      <c r="AG96" s="5">
        <v>2004</v>
      </c>
    </row>
    <row r="97" spans="1:33" ht="15.75">
      <c r="A97" s="2"/>
      <c r="B97" s="2"/>
      <c r="C97" s="12" t="s">
        <v>18</v>
      </c>
      <c r="D97" s="9"/>
      <c r="E97" s="9"/>
      <c r="F97" s="9"/>
      <c r="G97" s="9"/>
      <c r="H97" s="9"/>
      <c r="I97" s="9"/>
      <c r="J97" s="9"/>
      <c r="K97" s="9"/>
      <c r="L97" s="9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G97" s="2"/>
    </row>
    <row r="98" spans="1:33" ht="12.75">
      <c r="A98" s="2"/>
      <c r="B98" s="2"/>
      <c r="C98" s="3" t="s">
        <v>8</v>
      </c>
      <c r="D98" s="9">
        <v>7.5</v>
      </c>
      <c r="E98" s="9">
        <v>8.8</v>
      </c>
      <c r="F98" s="9">
        <v>8.6</v>
      </c>
      <c r="G98" s="9">
        <v>8.6</v>
      </c>
      <c r="H98" s="9">
        <v>9</v>
      </c>
      <c r="I98" s="9">
        <v>9.2</v>
      </c>
      <c r="J98" s="9">
        <v>5.2</v>
      </c>
      <c r="K98" s="9">
        <v>7.7</v>
      </c>
      <c r="L98" s="9">
        <v>6.5</v>
      </c>
      <c r="M98" s="9">
        <v>3.3</v>
      </c>
      <c r="N98" s="11">
        <v>4.6</v>
      </c>
      <c r="O98" s="11">
        <v>6</v>
      </c>
      <c r="P98" s="10">
        <f>5.2/100</f>
        <v>0.052000000000000005</v>
      </c>
      <c r="Q98" s="10">
        <f>7.6/100</f>
        <v>0.076</v>
      </c>
      <c r="R98" s="10">
        <f>8.8/100</f>
        <v>0.08800000000000001</v>
      </c>
      <c r="S98" s="10">
        <v>0.072</v>
      </c>
      <c r="T98" s="10">
        <v>0.084</v>
      </c>
      <c r="U98" s="10">
        <v>0.07</v>
      </c>
      <c r="V98" s="10">
        <v>0.087</v>
      </c>
      <c r="W98" s="10">
        <v>0.054</v>
      </c>
      <c r="X98" s="10">
        <v>0.087</v>
      </c>
      <c r="Y98" s="10">
        <v>0.05</v>
      </c>
      <c r="Z98" s="10">
        <v>0.045</v>
      </c>
      <c r="AA98" s="10">
        <v>0.057</v>
      </c>
      <c r="AB98" s="10">
        <v>0.042</v>
      </c>
      <c r="AC98" s="10">
        <v>0.048</v>
      </c>
      <c r="AD98" s="10">
        <v>0.044</v>
      </c>
      <c r="AE98" s="2"/>
      <c r="AG98" s="10">
        <v>0.057</v>
      </c>
    </row>
    <row r="99" spans="1:33" ht="12.75">
      <c r="A99" s="2"/>
      <c r="B99" s="2"/>
      <c r="C99" s="3" t="s">
        <v>9</v>
      </c>
      <c r="D99" s="9">
        <v>27.7</v>
      </c>
      <c r="E99" s="9">
        <v>33.6</v>
      </c>
      <c r="F99" s="9">
        <v>25.7</v>
      </c>
      <c r="G99" s="9">
        <v>27.5</v>
      </c>
      <c r="H99" s="9">
        <v>32.7</v>
      </c>
      <c r="I99" s="9">
        <v>25.4</v>
      </c>
      <c r="J99" s="9">
        <v>24</v>
      </c>
      <c r="K99" s="9">
        <v>29.3</v>
      </c>
      <c r="L99" s="9">
        <v>21.2</v>
      </c>
      <c r="M99" s="9">
        <v>20.6</v>
      </c>
      <c r="N99" s="11">
        <v>21.5</v>
      </c>
      <c r="O99" s="11">
        <v>18.1</v>
      </c>
      <c r="P99" s="10">
        <f>27.9/100</f>
        <v>0.27899999999999997</v>
      </c>
      <c r="Q99" s="10">
        <f>27.9/100</f>
        <v>0.27899999999999997</v>
      </c>
      <c r="R99" s="10">
        <f>24/100</f>
        <v>0.24</v>
      </c>
      <c r="S99" s="10">
        <v>0.287</v>
      </c>
      <c r="T99" s="10">
        <v>0.24</v>
      </c>
      <c r="U99" s="10">
        <v>0.247</v>
      </c>
      <c r="V99" s="10">
        <v>0.262</v>
      </c>
      <c r="W99" s="10">
        <v>0.255</v>
      </c>
      <c r="X99" s="10">
        <v>0.268</v>
      </c>
      <c r="Y99" s="10">
        <v>0.287</v>
      </c>
      <c r="Z99" s="10">
        <v>0.308</v>
      </c>
      <c r="AA99" s="10">
        <v>0.323</v>
      </c>
      <c r="AB99" s="10">
        <v>0.322</v>
      </c>
      <c r="AC99" s="10">
        <v>0.349</v>
      </c>
      <c r="AD99" s="10">
        <v>0.345</v>
      </c>
      <c r="AE99" s="2"/>
      <c r="AG99" s="10">
        <v>0.323</v>
      </c>
    </row>
    <row r="100" spans="1:33" ht="12.75">
      <c r="A100" s="2"/>
      <c r="B100" s="2"/>
      <c r="C100" s="3" t="s">
        <v>10</v>
      </c>
      <c r="D100" s="9">
        <v>63.8</v>
      </c>
      <c r="E100" s="9">
        <v>56.9</v>
      </c>
      <c r="F100" s="9">
        <v>63.1</v>
      </c>
      <c r="G100" s="9">
        <v>63.2</v>
      </c>
      <c r="H100" s="9">
        <v>57.7</v>
      </c>
      <c r="I100" s="9">
        <v>65.4</v>
      </c>
      <c r="J100" s="9">
        <v>70.2</v>
      </c>
      <c r="K100" s="9">
        <v>63</v>
      </c>
      <c r="L100" s="9">
        <v>71.7</v>
      </c>
      <c r="M100" s="9">
        <v>76.1</v>
      </c>
      <c r="N100" s="11">
        <v>73.8</v>
      </c>
      <c r="O100" s="11">
        <v>74.9</v>
      </c>
      <c r="P100" s="10">
        <f>66.6/100</f>
        <v>0.6659999999999999</v>
      </c>
      <c r="Q100" s="10">
        <f>63.8/100</f>
        <v>0.638</v>
      </c>
      <c r="R100" s="10">
        <f>64.9/100</f>
        <v>0.649</v>
      </c>
      <c r="S100" s="10">
        <v>0.629</v>
      </c>
      <c r="T100" s="10">
        <v>0.671</v>
      </c>
      <c r="U100" s="10">
        <v>0.679</v>
      </c>
      <c r="V100" s="10">
        <v>0.646</v>
      </c>
      <c r="W100" s="10">
        <v>0.688</v>
      </c>
      <c r="X100" s="10">
        <v>0.641</v>
      </c>
      <c r="Y100" s="10">
        <v>0.663</v>
      </c>
      <c r="Z100" s="10">
        <v>0.646</v>
      </c>
      <c r="AA100" s="10">
        <v>0.62</v>
      </c>
      <c r="AB100" s="10">
        <v>0.637</v>
      </c>
      <c r="AC100" s="10">
        <v>0.603</v>
      </c>
      <c r="AD100" s="10">
        <v>0.611</v>
      </c>
      <c r="AE100" s="2"/>
      <c r="AG100" s="10">
        <v>0.62</v>
      </c>
    </row>
    <row r="101" spans="1:33" ht="12.75">
      <c r="A101" s="2"/>
      <c r="B101" s="2"/>
      <c r="C101" s="3" t="s">
        <v>11</v>
      </c>
      <c r="D101" s="9">
        <v>1</v>
      </c>
      <c r="E101" s="9">
        <v>0.7</v>
      </c>
      <c r="F101" s="9">
        <v>2.6</v>
      </c>
      <c r="G101" s="9">
        <v>0.7</v>
      </c>
      <c r="H101" s="9">
        <v>0.5</v>
      </c>
      <c r="I101" s="9">
        <v>0</v>
      </c>
      <c r="J101" s="9">
        <v>0.6</v>
      </c>
      <c r="K101" s="9">
        <v>0</v>
      </c>
      <c r="L101" s="9">
        <v>0.6</v>
      </c>
      <c r="M101" s="9">
        <v>0</v>
      </c>
      <c r="N101" s="11">
        <v>0</v>
      </c>
      <c r="O101" s="11">
        <v>1</v>
      </c>
      <c r="P101" s="10">
        <f>0.2/100</f>
        <v>0.002</v>
      </c>
      <c r="Q101" s="10">
        <f>0.7/100</f>
        <v>0.006999999999999999</v>
      </c>
      <c r="R101" s="10">
        <f>2.3/100</f>
        <v>0.023</v>
      </c>
      <c r="S101" s="10">
        <v>0.012</v>
      </c>
      <c r="T101" s="10">
        <v>0.005</v>
      </c>
      <c r="U101" s="10">
        <v>0.004</v>
      </c>
      <c r="V101" s="10">
        <v>0.005</v>
      </c>
      <c r="W101" s="10">
        <v>0.002</v>
      </c>
      <c r="X101" s="10">
        <v>0.004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2"/>
      <c r="AG101" s="10">
        <v>0</v>
      </c>
    </row>
    <row r="102" spans="1:33" ht="12.75">
      <c r="A102" s="2"/>
      <c r="B102" s="2"/>
      <c r="C102" s="3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0"/>
      <c r="Z102" s="10"/>
      <c r="AA102" s="10"/>
      <c r="AB102" s="10"/>
      <c r="AC102" s="10"/>
      <c r="AD102" s="10"/>
      <c r="AE102" s="2"/>
      <c r="AG102" s="10"/>
    </row>
    <row r="103" spans="1:31" ht="12.75">
      <c r="A103" s="2"/>
      <c r="B103" s="2"/>
      <c r="C103" s="3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AB103" s="2"/>
      <c r="AC103" s="2"/>
      <c r="AD103" s="2"/>
      <c r="AE103" s="2"/>
    </row>
    <row r="104" spans="1:31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B104" s="24" t="s">
        <v>19</v>
      </c>
      <c r="AC104" s="24" t="s">
        <v>19</v>
      </c>
      <c r="AD104" s="24" t="s">
        <v>19</v>
      </c>
      <c r="AE104" s="2"/>
    </row>
    <row r="105" spans="1:31" ht="21.75" customHeight="1">
      <c r="A105" s="2"/>
      <c r="B105" s="15"/>
      <c r="C105" s="22" t="s">
        <v>12</v>
      </c>
      <c r="D105" s="23">
        <v>2.9</v>
      </c>
      <c r="E105" s="23">
        <v>2.9</v>
      </c>
      <c r="F105" s="23">
        <v>2.8</v>
      </c>
      <c r="G105" s="23">
        <v>2.9</v>
      </c>
      <c r="H105" s="23">
        <v>2.9</v>
      </c>
      <c r="I105" s="23">
        <v>3</v>
      </c>
      <c r="J105" s="23">
        <v>2.8</v>
      </c>
      <c r="K105" s="23">
        <v>2.9</v>
      </c>
      <c r="L105" s="23">
        <v>3</v>
      </c>
      <c r="M105" s="23">
        <v>3</v>
      </c>
      <c r="N105" s="23">
        <v>2.9</v>
      </c>
      <c r="O105" s="23">
        <v>3</v>
      </c>
      <c r="P105" s="23">
        <v>3</v>
      </c>
      <c r="Q105" s="23">
        <v>3</v>
      </c>
      <c r="R105" s="23">
        <v>3</v>
      </c>
      <c r="S105" s="23">
        <v>2.9</v>
      </c>
      <c r="T105" s="23">
        <v>2.9</v>
      </c>
      <c r="U105" s="23">
        <v>3</v>
      </c>
      <c r="V105" s="23">
        <v>3</v>
      </c>
      <c r="W105" s="23">
        <v>3</v>
      </c>
      <c r="X105" s="23">
        <v>3</v>
      </c>
      <c r="Y105" s="23">
        <v>3</v>
      </c>
      <c r="Z105" s="23">
        <v>3</v>
      </c>
      <c r="AA105" s="24">
        <v>3</v>
      </c>
      <c r="AB105" s="24">
        <v>3</v>
      </c>
      <c r="AC105" s="24">
        <v>3</v>
      </c>
      <c r="AD105" s="24">
        <v>3</v>
      </c>
      <c r="AE105" s="2"/>
    </row>
    <row r="106" spans="1:31" ht="12.75">
      <c r="A106" s="2"/>
      <c r="B106" s="2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B106" s="2"/>
      <c r="AC106" s="2"/>
      <c r="AD106" s="2"/>
      <c r="AE106" s="2"/>
    </row>
    <row r="107" spans="1:3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B107" s="27"/>
      <c r="AC107" s="27"/>
      <c r="AD107" s="27"/>
      <c r="AE107" s="2"/>
    </row>
    <row r="108" spans="1:3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7"/>
      <c r="AC108" s="27"/>
      <c r="AD108" s="27"/>
      <c r="AE108" s="2"/>
    </row>
    <row r="109" spans="1:3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7"/>
      <c r="AC109" s="27"/>
      <c r="AD109" s="27"/>
      <c r="AE109" s="2"/>
    </row>
    <row r="110" spans="1:3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7"/>
      <c r="AC110" s="27"/>
      <c r="AD110" s="27"/>
      <c r="AE110" s="2"/>
    </row>
    <row r="111" spans="3:31" ht="12.75">
      <c r="C111" s="2" t="s">
        <v>16</v>
      </c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1">
        <f>P98+P99</f>
        <v>0.33099999999999996</v>
      </c>
      <c r="Q111" s="21">
        <f aca="true" t="shared" si="6" ref="Q111:X111">Q98+Q99</f>
        <v>0.355</v>
      </c>
      <c r="R111" s="21">
        <f t="shared" si="6"/>
        <v>0.328</v>
      </c>
      <c r="S111" s="27">
        <f t="shared" si="6"/>
        <v>0.359</v>
      </c>
      <c r="T111" s="27">
        <f t="shared" si="6"/>
        <v>0.324</v>
      </c>
      <c r="U111" s="27">
        <f t="shared" si="6"/>
        <v>0.317</v>
      </c>
      <c r="V111" s="27">
        <f t="shared" si="6"/>
        <v>0.349</v>
      </c>
      <c r="W111" s="27">
        <f t="shared" si="6"/>
        <v>0.309</v>
      </c>
      <c r="X111" s="27">
        <f t="shared" si="6"/>
        <v>0.355</v>
      </c>
      <c r="Y111" s="27">
        <f aca="true" t="shared" si="7" ref="Y111:AD111">Y98+Y99</f>
        <v>0.33699999999999997</v>
      </c>
      <c r="Z111" s="27">
        <f t="shared" si="7"/>
        <v>0.353</v>
      </c>
      <c r="AA111" s="27">
        <f t="shared" si="7"/>
        <v>0.38</v>
      </c>
      <c r="AB111" s="27">
        <f t="shared" si="7"/>
        <v>0.364</v>
      </c>
      <c r="AC111" s="27">
        <f t="shared" si="7"/>
        <v>0.39699999999999996</v>
      </c>
      <c r="AD111" s="27">
        <f t="shared" si="7"/>
        <v>0.38899999999999996</v>
      </c>
      <c r="AE111" s="2"/>
    </row>
    <row r="112" spans="3:31" ht="12.75">
      <c r="C112" s="2" t="s">
        <v>17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1">
        <f>P100+P101</f>
        <v>0.6679999999999999</v>
      </c>
      <c r="Q112" s="21">
        <f aca="true" t="shared" si="8" ref="Q112:X112">Q100+Q101</f>
        <v>0.645</v>
      </c>
      <c r="R112" s="21">
        <f t="shared" si="8"/>
        <v>0.672</v>
      </c>
      <c r="S112" s="27">
        <f t="shared" si="8"/>
        <v>0.641</v>
      </c>
      <c r="T112" s="27">
        <f t="shared" si="8"/>
        <v>0.676</v>
      </c>
      <c r="U112" s="27">
        <f t="shared" si="8"/>
        <v>0.683</v>
      </c>
      <c r="V112" s="27">
        <f t="shared" si="8"/>
        <v>0.651</v>
      </c>
      <c r="W112" s="27">
        <f t="shared" si="8"/>
        <v>0.69</v>
      </c>
      <c r="X112" s="27">
        <f t="shared" si="8"/>
        <v>0.645</v>
      </c>
      <c r="Y112" s="27">
        <f aca="true" t="shared" si="9" ref="Y112:AD112">Y100+Y101</f>
        <v>0.663</v>
      </c>
      <c r="Z112" s="27">
        <f t="shared" si="9"/>
        <v>0.646</v>
      </c>
      <c r="AA112" s="27">
        <f t="shared" si="9"/>
        <v>0.62</v>
      </c>
      <c r="AB112" s="27">
        <f t="shared" si="9"/>
        <v>0.637</v>
      </c>
      <c r="AC112" s="27">
        <f t="shared" si="9"/>
        <v>0.603</v>
      </c>
      <c r="AD112" s="27">
        <f t="shared" si="9"/>
        <v>0.611</v>
      </c>
      <c r="AE112" s="2"/>
    </row>
    <row r="113" spans="3:31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"/>
    </row>
    <row r="114" spans="3:31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1">
        <f aca="true" t="shared" si="10" ref="P114:AC114">SUM(P111:P113)</f>
        <v>0.9989999999999999</v>
      </c>
      <c r="Q114" s="21">
        <f t="shared" si="10"/>
        <v>1</v>
      </c>
      <c r="R114" s="21">
        <f t="shared" si="10"/>
        <v>1</v>
      </c>
      <c r="S114" s="27">
        <f t="shared" si="10"/>
        <v>1</v>
      </c>
      <c r="T114" s="27">
        <f t="shared" si="10"/>
        <v>1</v>
      </c>
      <c r="U114" s="27">
        <f t="shared" si="10"/>
        <v>1</v>
      </c>
      <c r="V114" s="27">
        <f t="shared" si="10"/>
        <v>1</v>
      </c>
      <c r="W114" s="27">
        <f t="shared" si="10"/>
        <v>0.9989999999999999</v>
      </c>
      <c r="X114" s="27">
        <f t="shared" si="10"/>
        <v>1</v>
      </c>
      <c r="Y114" s="27">
        <f t="shared" si="10"/>
        <v>1</v>
      </c>
      <c r="Z114" s="27">
        <f t="shared" si="10"/>
        <v>0.999</v>
      </c>
      <c r="AA114" s="27">
        <f t="shared" si="10"/>
        <v>1</v>
      </c>
      <c r="AB114" s="27">
        <f t="shared" si="10"/>
        <v>1.001</v>
      </c>
      <c r="AC114" s="27">
        <f t="shared" si="10"/>
        <v>1</v>
      </c>
      <c r="AD114" s="27">
        <f>SUM(AD111:AD113)</f>
        <v>1</v>
      </c>
      <c r="AE114" s="2"/>
    </row>
  </sheetData>
  <sheetProtection/>
  <mergeCells count="6">
    <mergeCell ref="C79:Z79"/>
    <mergeCell ref="C80:Z80"/>
    <mergeCell ref="C45:Z45"/>
    <mergeCell ref="C46:Z46"/>
    <mergeCell ref="C8:AD8"/>
    <mergeCell ref="C9:AD9"/>
  </mergeCells>
  <printOptions horizontalCentered="1"/>
  <pageMargins left="0.75" right="0.5" top="0.75" bottom="0.5" header="0.5" footer="0.5"/>
  <pageSetup horizontalDpi="600" verticalDpi="600" orientation="portrait" r:id="rId1"/>
  <headerFooter alignWithMargins="0">
    <oddFooter>&amp;LB-2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calarcoj</cp:lastModifiedBy>
  <cp:lastPrinted>2008-03-11T18:44:59Z</cp:lastPrinted>
  <dcterms:created xsi:type="dcterms:W3CDTF">2001-08-14T13:54:40Z</dcterms:created>
  <dcterms:modified xsi:type="dcterms:W3CDTF">2008-03-11T18:52:04Z</dcterms:modified>
  <cp:category/>
  <cp:version/>
  <cp:contentType/>
  <cp:contentStatus/>
</cp:coreProperties>
</file>